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990" windowHeight="6000"/>
  </bookViews>
  <sheets>
    <sheet name="план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M63" i="1" l="1"/>
  <c r="L64" i="1"/>
  <c r="L63" i="1" s="1"/>
  <c r="M64" i="1"/>
  <c r="G74" i="1"/>
  <c r="G76" i="1"/>
  <c r="G75" i="1"/>
  <c r="G68" i="1"/>
  <c r="H65" i="1"/>
  <c r="J65" i="1"/>
  <c r="K65" i="1"/>
  <c r="N65" i="1"/>
  <c r="I72" i="1"/>
  <c r="G72" i="1" s="1"/>
  <c r="I73" i="1"/>
  <c r="G73" i="1" s="1"/>
  <c r="I71" i="1"/>
  <c r="G71" i="1" s="1"/>
  <c r="I67" i="1"/>
  <c r="G67" i="1" s="1"/>
  <c r="I68" i="1"/>
  <c r="I69" i="1"/>
  <c r="G69" i="1" s="1"/>
  <c r="O65" i="1"/>
  <c r="P65" i="1"/>
  <c r="Q65" i="1"/>
  <c r="H70" i="1"/>
  <c r="H64" i="1" s="1"/>
  <c r="J70" i="1"/>
  <c r="J64" i="1" s="1"/>
  <c r="K70" i="1"/>
  <c r="K64" i="1" s="1"/>
  <c r="K63" i="1" s="1"/>
  <c r="N70" i="1"/>
  <c r="N64" i="1" s="1"/>
  <c r="O70" i="1"/>
  <c r="O64" i="1" s="1"/>
  <c r="P70" i="1"/>
  <c r="Q70" i="1"/>
  <c r="I66" i="1"/>
  <c r="G66" i="1" s="1"/>
  <c r="I62" i="1"/>
  <c r="G62" i="1" s="1"/>
  <c r="L56" i="1"/>
  <c r="M56" i="1"/>
  <c r="P64" i="1" l="1"/>
  <c r="I65" i="1"/>
  <c r="I70" i="1"/>
  <c r="G70" i="1" s="1"/>
  <c r="I52" i="1"/>
  <c r="G52" i="1" s="1"/>
  <c r="I53" i="1"/>
  <c r="G53" i="1" s="1"/>
  <c r="I54" i="1"/>
  <c r="G54" i="1" s="1"/>
  <c r="I55" i="1"/>
  <c r="G55" i="1" s="1"/>
  <c r="I51" i="1"/>
  <c r="G51" i="1" s="1"/>
  <c r="H50" i="1"/>
  <c r="J50" i="1"/>
  <c r="K50" i="1"/>
  <c r="L50" i="1"/>
  <c r="M50" i="1"/>
  <c r="N50" i="1"/>
  <c r="O50" i="1"/>
  <c r="P50" i="1"/>
  <c r="Q50" i="1"/>
  <c r="I49" i="1"/>
  <c r="G49" i="1" s="1"/>
  <c r="H33" i="1"/>
  <c r="J33" i="1"/>
  <c r="K33" i="1"/>
  <c r="L33" i="1"/>
  <c r="M33" i="1"/>
  <c r="N33" i="1"/>
  <c r="O33" i="1"/>
  <c r="P33" i="1"/>
  <c r="Q33" i="1"/>
  <c r="I48" i="1"/>
  <c r="G48" i="1" s="1"/>
  <c r="I35" i="1"/>
  <c r="G35" i="1" s="1"/>
  <c r="I36" i="1"/>
  <c r="G36" i="1" s="1"/>
  <c r="I37" i="1"/>
  <c r="G37" i="1" s="1"/>
  <c r="I38" i="1"/>
  <c r="G38" i="1" s="1"/>
  <c r="I39" i="1"/>
  <c r="G39" i="1" s="1"/>
  <c r="I40" i="1"/>
  <c r="G40" i="1" s="1"/>
  <c r="I41" i="1"/>
  <c r="G41" i="1" s="1"/>
  <c r="I42" i="1"/>
  <c r="G42" i="1" s="1"/>
  <c r="I43" i="1"/>
  <c r="G43" i="1" s="1"/>
  <c r="I44" i="1"/>
  <c r="G44" i="1" s="1"/>
  <c r="I45" i="1"/>
  <c r="G45" i="1" s="1"/>
  <c r="I46" i="1"/>
  <c r="G46" i="1" s="1"/>
  <c r="I47" i="1"/>
  <c r="G47" i="1" s="1"/>
  <c r="I34" i="1"/>
  <c r="G34" i="1" s="1"/>
  <c r="I76" i="1"/>
  <c r="I77" i="1"/>
  <c r="G77" i="1" s="1"/>
  <c r="I75" i="1"/>
  <c r="I58" i="1"/>
  <c r="G58" i="1" s="1"/>
  <c r="I59" i="1"/>
  <c r="G59" i="1" s="1"/>
  <c r="I60" i="1"/>
  <c r="G60" i="1" s="1"/>
  <c r="I61" i="1"/>
  <c r="G61" i="1" s="1"/>
  <c r="I57" i="1"/>
  <c r="G57" i="1" s="1"/>
  <c r="K25" i="1"/>
  <c r="I25" i="1"/>
  <c r="H25" i="1"/>
  <c r="G25" i="1"/>
  <c r="B25" i="1"/>
  <c r="I64" i="1" l="1"/>
  <c r="G65" i="1"/>
  <c r="G64" i="1" s="1"/>
  <c r="I50" i="1"/>
  <c r="G50" i="1"/>
  <c r="I33" i="1"/>
  <c r="G33" i="1"/>
  <c r="L32" i="1"/>
  <c r="L78" i="1" s="1"/>
  <c r="M32" i="1"/>
  <c r="M78" i="1" s="1"/>
  <c r="H32" i="1" l="1"/>
  <c r="J32" i="1"/>
  <c r="K32" i="1"/>
  <c r="K78" i="1" s="1"/>
  <c r="N32" i="1"/>
  <c r="O32" i="1"/>
  <c r="P32" i="1"/>
  <c r="Q32" i="1"/>
  <c r="J56" i="1"/>
  <c r="K56" i="1"/>
  <c r="N56" i="1"/>
  <c r="O56" i="1"/>
  <c r="P56" i="1"/>
  <c r="Q56" i="1"/>
  <c r="N82" i="1" l="1"/>
  <c r="I56" i="1"/>
  <c r="G32" i="1"/>
  <c r="I32" i="1"/>
  <c r="G56" i="1" l="1"/>
  <c r="H56" i="1"/>
  <c r="J74" i="1" l="1"/>
  <c r="J63" i="1" s="1"/>
  <c r="J78" i="1" s="1"/>
  <c r="I74" i="1" l="1"/>
  <c r="I63" i="1" s="1"/>
  <c r="I78" i="1" s="1"/>
  <c r="I81" i="1" s="1"/>
  <c r="G63" i="1"/>
  <c r="G78" i="1" s="1"/>
  <c r="G81" i="1" s="1"/>
  <c r="H74" i="1"/>
  <c r="H63" i="1" s="1"/>
  <c r="H78" i="1" s="1"/>
  <c r="Q74" i="1"/>
  <c r="Q64" i="1" s="1"/>
  <c r="Q63" i="1" s="1"/>
  <c r="Q78" i="1" s="1"/>
  <c r="Q84" i="1" l="1"/>
  <c r="P84" i="1"/>
  <c r="O84" i="1"/>
  <c r="N84" i="1"/>
  <c r="Q83" i="1"/>
  <c r="P83" i="1"/>
  <c r="O83" i="1"/>
  <c r="N83" i="1"/>
  <c r="P74" i="1"/>
  <c r="P63" i="1" s="1"/>
  <c r="P78" i="1" s="1"/>
  <c r="O74" i="1"/>
  <c r="O63" i="1" s="1"/>
  <c r="O78" i="1" s="1"/>
  <c r="N74" i="1"/>
  <c r="N63" i="1" s="1"/>
  <c r="N78" i="1" s="1"/>
</calcChain>
</file>

<file path=xl/sharedStrings.xml><?xml version="1.0" encoding="utf-8"?>
<sst xmlns="http://schemas.openxmlformats.org/spreadsheetml/2006/main" count="210" uniqueCount="164">
  <si>
    <t>3. План учебного процесса по профессии среднего профессионального образования 46.01.03 Делопроизводитель</t>
  </si>
  <si>
    <t>Индекс</t>
  </si>
  <si>
    <t>Наименование циклов, дисциплин, профессиональных модулей, МДК,практик</t>
  </si>
  <si>
    <t>Формы промежуточной аттестации</t>
  </si>
  <si>
    <t>Учебная нагрузка обучающихся (час)</t>
  </si>
  <si>
    <t>Распределение обязательной нагрузки по курсам и семестрам</t>
  </si>
  <si>
    <t>Максимальная нагрузка</t>
  </si>
  <si>
    <t>Самостоятельная учебная работа</t>
  </si>
  <si>
    <t>Обязательная аудиторная</t>
  </si>
  <si>
    <t>1 курс</t>
  </si>
  <si>
    <t>2 курс</t>
  </si>
  <si>
    <t>Всего занятий</t>
  </si>
  <si>
    <t>в т.ч.лаб.и практ. занятий</t>
  </si>
  <si>
    <t>О.00</t>
  </si>
  <si>
    <t>Иностранный язык</t>
  </si>
  <si>
    <t>Обществознание</t>
  </si>
  <si>
    <t>География</t>
  </si>
  <si>
    <t>Экономика</t>
  </si>
  <si>
    <t>ОП.00</t>
  </si>
  <si>
    <t>Общепрофессиональный учебный цикл</t>
  </si>
  <si>
    <t>ОП.01</t>
  </si>
  <si>
    <t>Деловая культура</t>
  </si>
  <si>
    <t>ОП.02</t>
  </si>
  <si>
    <t>Архивное дело</t>
  </si>
  <si>
    <t>ОП.03</t>
  </si>
  <si>
    <t>Основы делопроизводства</t>
  </si>
  <si>
    <t>ОП.04</t>
  </si>
  <si>
    <t>Организационная техника</t>
  </si>
  <si>
    <t>ОП. 05</t>
  </si>
  <si>
    <t>Основы редактирования документов</t>
  </si>
  <si>
    <t>ОП. 06</t>
  </si>
  <si>
    <t>П.00</t>
  </si>
  <si>
    <t>Профессиональный учебный цикл</t>
  </si>
  <si>
    <t>ПМ.00</t>
  </si>
  <si>
    <t>Профессиональные модули</t>
  </si>
  <si>
    <t>ПМ.01</t>
  </si>
  <si>
    <t>Документационное обеспечение деятельности организации</t>
  </si>
  <si>
    <t>УП.01</t>
  </si>
  <si>
    <t>Учебная практика</t>
  </si>
  <si>
    <t>ПП.01</t>
  </si>
  <si>
    <t>Производственная практика</t>
  </si>
  <si>
    <t>ПМ.02</t>
  </si>
  <si>
    <t>УП.02</t>
  </si>
  <si>
    <t>ПП.02</t>
  </si>
  <si>
    <t>Всего</t>
  </si>
  <si>
    <t>ГИА</t>
  </si>
  <si>
    <t>дисциплин и МДК</t>
  </si>
  <si>
    <t>учебной практики</t>
  </si>
  <si>
    <t>производственной практики</t>
  </si>
  <si>
    <t>экзаменов</t>
  </si>
  <si>
    <t>Основы предпринимательства и трудоустройства на работу</t>
  </si>
  <si>
    <t>Способы поиска работы, трудоустройства</t>
  </si>
  <si>
    <t>Основы предпринимательства, открытие собственного дела</t>
  </si>
  <si>
    <t>ПМ.03</t>
  </si>
  <si>
    <t>МДК.03.01</t>
  </si>
  <si>
    <t>УП.03</t>
  </si>
  <si>
    <t>МДК.03.02</t>
  </si>
  <si>
    <t>2 Сводные данные по бюджету времени</t>
  </si>
  <si>
    <t>Курс</t>
  </si>
  <si>
    <t>Промежуточная аттестация</t>
  </si>
  <si>
    <t>Практики</t>
  </si>
  <si>
    <t>нед.</t>
  </si>
  <si>
    <t>I</t>
  </si>
  <si>
    <t>II</t>
  </si>
  <si>
    <t>Каникулы</t>
  </si>
  <si>
    <t>Прове-_x000D_
дение</t>
  </si>
  <si>
    <t xml:space="preserve">  Обучение по дисциплинам и МДК</t>
  </si>
  <si>
    <t>Учебная практика (Производственное обучение)</t>
  </si>
  <si>
    <t>Министерство образования и науки Челябинскорй области</t>
  </si>
  <si>
    <t xml:space="preserve">Государственное бюджетное профессиональное образовательное учреждение </t>
  </si>
  <si>
    <t>"Верхнеуральский агротехнолгический техникум - казачий кадетский корпус"</t>
  </si>
  <si>
    <t>Утверждено</t>
  </si>
  <si>
    <t xml:space="preserve">Директор ГБПОУ "ВАТТ-ККК" </t>
  </si>
  <si>
    <t>__________________ А.Я. Докшин</t>
  </si>
  <si>
    <t>УЧЕБНЫЙ ПЛАН</t>
  </si>
  <si>
    <t>образовательной программы</t>
  </si>
  <si>
    <t>среднего профессионального образования</t>
  </si>
  <si>
    <t>ГБПОУ «Верхнеуральский агротехнологический техникум - казачий кадетский корпус»</t>
  </si>
  <si>
    <t xml:space="preserve">по профессии среднего профессионального образования </t>
  </si>
  <si>
    <r>
      <t xml:space="preserve">Форма обучения- </t>
    </r>
    <r>
      <rPr>
        <u/>
        <sz val="12"/>
        <rFont val="Times New Roman"/>
        <family val="1"/>
        <charset val="204"/>
      </rPr>
      <t>очная</t>
    </r>
  </si>
  <si>
    <r>
      <t>на базе</t>
    </r>
    <r>
      <rPr>
        <u/>
        <sz val="11"/>
        <rFont val="Times New Roman"/>
        <family val="1"/>
        <charset val="204"/>
      </rPr>
      <t xml:space="preserve"> основного общего</t>
    </r>
    <r>
      <rPr>
        <sz val="11"/>
        <rFont val="Times New Roman"/>
        <family val="1"/>
        <charset val="204"/>
      </rPr>
      <t xml:space="preserve"> образования</t>
    </r>
  </si>
  <si>
    <t>46.01.03 Делопроизводитель.</t>
  </si>
  <si>
    <t>Квалификация: Делопроизводитель</t>
  </si>
  <si>
    <t>Индивидуальный проект</t>
  </si>
  <si>
    <t>МДК. 02.01</t>
  </si>
  <si>
    <t>Государственная итоговая аттестация</t>
  </si>
  <si>
    <t>ОУДБ</t>
  </si>
  <si>
    <t>МДК. 01.01</t>
  </si>
  <si>
    <t>1 семестр</t>
  </si>
  <si>
    <t>2 семестр</t>
  </si>
  <si>
    <t>3 семестр</t>
  </si>
  <si>
    <t>4 семестр</t>
  </si>
  <si>
    <t>Э</t>
  </si>
  <si>
    <t>1 семестр 17нед</t>
  </si>
  <si>
    <t>Математика</t>
  </si>
  <si>
    <t>Практическая подготовка</t>
  </si>
  <si>
    <t>1з/0дз/0э</t>
  </si>
  <si>
    <t>Профиль получаемого профессионального образования : социально-экономический</t>
  </si>
  <si>
    <t>ИП.01</t>
  </si>
  <si>
    <t>ДЗ</t>
  </si>
  <si>
    <t>З</t>
  </si>
  <si>
    <t>зачетов (в т.ч.Фк)</t>
  </si>
  <si>
    <t>диф.зачетов (в т.ч. ФК)</t>
  </si>
  <si>
    <t>1(1)</t>
  </si>
  <si>
    <t>10(1)</t>
  </si>
  <si>
    <t>Общеобразовательный  цикл</t>
  </si>
  <si>
    <t>Общеобразовательные учебные дисциплины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</si>
  <si>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</si>
  <si>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</si>
  <si>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</si>
  <si>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</si>
  <si>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</si>
  <si>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</si>
  <si>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</si>
  <si>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</si>
  <si>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</si>
  <si>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</si>
  <si>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</si>
  <si>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</si>
  <si>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</si>
  <si>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ОУД.14</t>
  </si>
  <si>
    <t>ОУД.15</t>
  </si>
  <si>
    <t>Физика</t>
  </si>
  <si>
    <t>Химия</t>
  </si>
  <si>
    <t>Биология</t>
  </si>
  <si>
    <t>Государственная итоговая аттестация: защита выпускной квалификационной работы</t>
  </si>
  <si>
    <t>Консультации</t>
  </si>
  <si>
    <r>
      <t>Консультации общепрофесионального и профессионального цикла из расчета 4 часа на одного обучающегося на каждый учебный год,</t>
    </r>
    <r>
      <rPr>
        <sz val="11"/>
        <rFont val="Times New Roman"/>
        <family val="1"/>
        <charset val="204"/>
      </rPr>
      <t xml:space="preserve">. </t>
    </r>
    <r>
      <rPr>
        <b/>
        <sz val="11"/>
        <rFont val="Times New Roman"/>
        <family val="1"/>
        <charset val="204"/>
      </rPr>
      <t/>
    </r>
  </si>
  <si>
    <t>4 семестр 21 нед.</t>
  </si>
  <si>
    <t>Информатика/адаптационная информатика</t>
  </si>
  <si>
    <t>История</t>
  </si>
  <si>
    <t>Физическая культура/адаптационная физическая культура</t>
  </si>
  <si>
    <t xml:space="preserve"> Русский язык</t>
  </si>
  <si>
    <t xml:space="preserve"> Литература</t>
  </si>
  <si>
    <r>
      <t xml:space="preserve">Срок получения образования  – </t>
    </r>
    <r>
      <rPr>
        <b/>
        <sz val="12"/>
        <rFont val="Times New Roman"/>
        <family val="1"/>
        <charset val="204"/>
      </rPr>
      <t>1</t>
    </r>
    <r>
      <rPr>
        <b/>
        <u/>
        <sz val="12"/>
        <rFont val="Times New Roman"/>
        <family val="1"/>
        <charset val="204"/>
      </rPr>
      <t xml:space="preserve"> год и 10 мес.</t>
    </r>
  </si>
  <si>
    <t>Основы финансовой грамотности</t>
  </si>
  <si>
    <t>СГ.00</t>
  </si>
  <si>
    <t>Социально-гуманитарный цикл</t>
  </si>
  <si>
    <t>СГ.01</t>
  </si>
  <si>
    <t>История России</t>
  </si>
  <si>
    <t>СГ.02</t>
  </si>
  <si>
    <t xml:space="preserve">Иностранный язык в профессиональной деятельности </t>
  </si>
  <si>
    <t>СГ.03</t>
  </si>
  <si>
    <t xml:space="preserve">Безопасность жизнедеятельности </t>
  </si>
  <si>
    <t>СГ.04</t>
  </si>
  <si>
    <t>СГ.05</t>
  </si>
  <si>
    <t>Основы бережливого производства</t>
  </si>
  <si>
    <t>Основы менеджмента</t>
  </si>
  <si>
    <t>2 семестр 22нед.</t>
  </si>
  <si>
    <t>Организация документооборота и документирование управленческой деятельности</t>
  </si>
  <si>
    <t>МДК 01.02</t>
  </si>
  <si>
    <t>Информационно-коммуникационные техдственологии в делопроизводстве</t>
  </si>
  <si>
    <t>Организация текущего хранения документов и подготовка дел для передачи в архив</t>
  </si>
  <si>
    <t>Систематизация и организация оперативногохранения документов и подготовка дел для передачи в архив</t>
  </si>
  <si>
    <t>3 семестр 17нед.</t>
  </si>
  <si>
    <t>ПА</t>
  </si>
  <si>
    <t>ИТОГ</t>
  </si>
  <si>
    <t>0 з/10дз/4э</t>
  </si>
  <si>
    <t>0з/6дз/0э</t>
  </si>
  <si>
    <t>0з/5дз/7э</t>
  </si>
  <si>
    <t>5(1)</t>
  </si>
  <si>
    <t>Основы безопасности и защиты Родины</t>
  </si>
  <si>
    <t>Э(м)</t>
  </si>
  <si>
    <t>"_____"_________________2025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</si>
</sst>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u/>
      <sz val="14"/>
      <name val="Times New Roman"/>
      <family val="1"/>
      <charset val="204"/>
    </font>
    <font>
      <b/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Arial"/>
      <family val="2"/>
      <charset val="204"/>
    </font>
    <font>
      <i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6" fillId="0" borderId="0"/>
    <xf numFmtId="0" fontId="15" fillId="0" borderId="0"/>
  </cellStyleXfs>
  <cellXfs count="184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7" xfId="0" applyNumberFormat="1" applyFont="1" applyFill="1" applyBorder="1" applyAlignment="1" applyProtection="1">
      <alignment horizontal="left" vertical="top" indent="1"/>
    </xf>
    <xf numFmtId="0" fontId="11" fillId="2" borderId="7" xfId="1" applyNumberFormat="1" applyFont="1" applyFill="1" applyBorder="1" applyAlignment="1" applyProtection="1">
      <alignment horizontal="center" vertical="center"/>
      <protection locked="0"/>
    </xf>
    <xf numFmtId="0" fontId="1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11" fillId="3" borderId="7" xfId="1" applyNumberFormat="1" applyFont="1" applyFill="1" applyBorder="1" applyAlignment="1" applyProtection="1">
      <alignment horizontal="center" vertical="center"/>
      <protection locked="0"/>
    </xf>
    <xf numFmtId="0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NumberFormat="1" applyFont="1" applyFill="1" applyBorder="1" applyAlignment="1" applyProtection="1">
      <alignment horizontal="center" vertical="center"/>
      <protection locked="0"/>
    </xf>
    <xf numFmtId="0" fontId="11" fillId="2" borderId="4" xfId="1" applyNumberFormat="1" applyFont="1" applyFill="1" applyBorder="1" applyAlignment="1" applyProtection="1">
      <alignment horizontal="center" vertical="center"/>
      <protection locked="0"/>
    </xf>
    <xf numFmtId="0" fontId="14" fillId="3" borderId="7" xfId="1" applyNumberFormat="1" applyFont="1" applyFill="1" applyBorder="1" applyAlignment="1" applyProtection="1">
      <alignment horizontal="center" vertical="center"/>
      <protection locked="0"/>
    </xf>
    <xf numFmtId="0" fontId="14" fillId="2" borderId="7" xfId="1" applyNumberFormat="1" applyFont="1" applyFill="1" applyBorder="1" applyAlignment="1" applyProtection="1">
      <alignment horizontal="center" vertical="center"/>
      <protection locked="0"/>
    </xf>
    <xf numFmtId="0" fontId="16" fillId="0" borderId="0" xfId="2" applyFont="1"/>
    <xf numFmtId="0" fontId="17" fillId="0" borderId="0" xfId="2" applyFont="1"/>
    <xf numFmtId="0" fontId="7" fillId="0" borderId="0" xfId="2" applyFont="1"/>
    <xf numFmtId="0" fontId="19" fillId="0" borderId="0" xfId="2" applyFont="1" applyBorder="1"/>
    <xf numFmtId="0" fontId="21" fillId="0" borderId="0" xfId="2" applyFont="1" applyBorder="1"/>
    <xf numFmtId="0" fontId="18" fillId="0" borderId="0" xfId="2" applyFont="1" applyAlignment="1">
      <alignment horizontal="center"/>
    </xf>
    <xf numFmtId="0" fontId="16" fillId="0" borderId="0" xfId="2" applyFont="1" applyAlignment="1"/>
    <xf numFmtId="0" fontId="16" fillId="0" borderId="0" xfId="2" applyFont="1" applyBorder="1"/>
    <xf numFmtId="0" fontId="10" fillId="0" borderId="0" xfId="2" applyFont="1"/>
    <xf numFmtId="1" fontId="16" fillId="0" borderId="0" xfId="2" applyNumberFormat="1" applyFont="1"/>
    <xf numFmtId="1" fontId="16" fillId="0" borderId="0" xfId="2" applyNumberFormat="1" applyFont="1" applyAlignment="1"/>
    <xf numFmtId="1" fontId="10" fillId="0" borderId="0" xfId="2" applyNumberFormat="1" applyFont="1"/>
    <xf numFmtId="1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7" xfId="1" applyNumberFormat="1" applyFont="1" applyFill="1" applyBorder="1" applyAlignment="1" applyProtection="1">
      <alignment horizontal="center" vertical="center"/>
      <protection locked="0"/>
    </xf>
    <xf numFmtId="1" fontId="11" fillId="2" borderId="7" xfId="1" applyNumberFormat="1" applyFont="1" applyFill="1" applyBorder="1" applyAlignment="1" applyProtection="1">
      <alignment horizontal="center" vertical="center"/>
      <protection locked="0"/>
    </xf>
    <xf numFmtId="1" fontId="14" fillId="2" borderId="7" xfId="1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vertical="top"/>
    </xf>
    <xf numFmtId="1" fontId="12" fillId="0" borderId="7" xfId="0" applyNumberFormat="1" applyFont="1" applyFill="1" applyBorder="1" applyAlignment="1" applyProtection="1">
      <alignment horizontal="center" vertical="top"/>
    </xf>
    <xf numFmtId="0" fontId="12" fillId="4" borderId="7" xfId="0" applyNumberFormat="1" applyFont="1" applyFill="1" applyBorder="1" applyAlignment="1" applyProtection="1">
      <alignment horizontal="center" vertical="top"/>
    </xf>
    <xf numFmtId="0" fontId="12" fillId="5" borderId="7" xfId="0" applyNumberFormat="1" applyFont="1" applyFill="1" applyBorder="1" applyAlignment="1" applyProtection="1">
      <alignment horizontal="center" vertical="top"/>
    </xf>
    <xf numFmtId="0" fontId="12" fillId="5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29" fillId="0" borderId="7" xfId="0" applyNumberFormat="1" applyFont="1" applyFill="1" applyBorder="1" applyAlignment="1" applyProtection="1">
      <alignment horizontal="center" vertical="center" textRotation="90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12" fillId="4" borderId="7" xfId="0" applyNumberFormat="1" applyFont="1" applyFill="1" applyBorder="1" applyAlignment="1" applyProtection="1">
      <alignment horizontal="center" vertical="center" wrapText="1"/>
    </xf>
    <xf numFmtId="0" fontId="12" fillId="4" borderId="7" xfId="0" applyNumberFormat="1" applyFont="1" applyFill="1" applyBorder="1" applyAlignment="1" applyProtection="1">
      <alignment horizontal="center" vertical="top" wrapText="1"/>
    </xf>
    <xf numFmtId="1" fontId="12" fillId="5" borderId="7" xfId="0" applyNumberFormat="1" applyFont="1" applyFill="1" applyBorder="1" applyAlignment="1" applyProtection="1">
      <alignment horizontal="center" vertical="center"/>
    </xf>
    <xf numFmtId="0" fontId="12" fillId="4" borderId="7" xfId="0" applyNumberFormat="1" applyFont="1" applyFill="1" applyBorder="1" applyAlignment="1" applyProtection="1">
      <alignment horizontal="center" vertical="center"/>
    </xf>
    <xf numFmtId="1" fontId="12" fillId="4" borderId="7" xfId="0" applyNumberFormat="1" applyFont="1" applyFill="1" applyBorder="1" applyAlignment="1" applyProtection="1">
      <alignment horizontal="center" vertic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1" fontId="12" fillId="0" borderId="7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11" fillId="3" borderId="7" xfId="1" applyNumberFormat="1" applyFont="1" applyFill="1" applyBorder="1" applyAlignment="1" applyProtection="1">
      <alignment horizontal="center" vertical="center"/>
      <protection locked="0"/>
    </xf>
    <xf numFmtId="0" fontId="11" fillId="3" borderId="0" xfId="1" applyNumberFormat="1" applyFont="1" applyFill="1" applyBorder="1" applyAlignment="1" applyProtection="1">
      <alignment horizontal="center" vertical="center"/>
      <protection locked="0"/>
    </xf>
    <xf numFmtId="1" fontId="11" fillId="2" borderId="0" xfId="1" applyNumberFormat="1" applyFont="1" applyFill="1" applyBorder="1" applyAlignment="1" applyProtection="1">
      <alignment horizontal="center" vertical="center"/>
      <protection locked="0"/>
    </xf>
    <xf numFmtId="0" fontId="7" fillId="6" borderId="7" xfId="0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  <protection locked="0"/>
    </xf>
    <xf numFmtId="0" fontId="4" fillId="2" borderId="7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/>
    </xf>
    <xf numFmtId="0" fontId="7" fillId="2" borderId="7" xfId="1" applyNumberFormat="1" applyFont="1" applyFill="1" applyBorder="1" applyAlignment="1" applyProtection="1">
      <alignment horizontal="center" vertical="center"/>
      <protection locked="0"/>
    </xf>
    <xf numFmtId="0" fontId="7" fillId="0" borderId="7" xfId="1" applyNumberFormat="1" applyFont="1" applyFill="1" applyBorder="1" applyAlignment="1">
      <alignment horizontal="center" vertical="center"/>
    </xf>
    <xf numFmtId="1" fontId="7" fillId="2" borderId="7" xfId="1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7" xfId="1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NumberFormat="1" applyFont="1" applyFill="1" applyBorder="1" applyAlignment="1" applyProtection="1">
      <alignment horizontal="left" vertical="top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1" fontId="4" fillId="5" borderId="7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 applyProtection="1">
      <alignment horizontal="center" vertical="center"/>
    </xf>
    <xf numFmtId="49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top" wrapText="1"/>
    </xf>
    <xf numFmtId="0" fontId="12" fillId="7" borderId="7" xfId="0" applyNumberFormat="1" applyFont="1" applyFill="1" applyBorder="1" applyAlignment="1" applyProtection="1">
      <alignment horizontal="center" vertical="center"/>
    </xf>
    <xf numFmtId="0" fontId="12" fillId="7" borderId="7" xfId="0" applyNumberFormat="1" applyFont="1" applyFill="1" applyBorder="1" applyAlignment="1" applyProtection="1">
      <alignment horizontal="center" vertical="center" wrapText="1"/>
    </xf>
    <xf numFmtId="1" fontId="12" fillId="7" borderId="7" xfId="0" applyNumberFormat="1" applyFont="1" applyFill="1" applyBorder="1" applyAlignment="1" applyProtection="1">
      <alignment horizontal="center" vertical="center"/>
    </xf>
    <xf numFmtId="0" fontId="12" fillId="8" borderId="7" xfId="1" applyNumberFormat="1" applyFont="1" applyFill="1" applyBorder="1" applyAlignment="1" applyProtection="1">
      <alignment horizontal="center" vertical="center"/>
      <protection locked="0"/>
    </xf>
    <xf numFmtId="0" fontId="12" fillId="8" borderId="7" xfId="1" applyNumberFormat="1" applyFont="1" applyFill="1" applyBorder="1" applyAlignment="1" applyProtection="1">
      <alignment horizontal="center" vertical="center" wrapText="1"/>
      <protection locked="0"/>
    </xf>
    <xf numFmtId="0" fontId="12" fillId="8" borderId="6" xfId="1" applyNumberFormat="1" applyFont="1" applyFill="1" applyBorder="1" applyAlignment="1" applyProtection="1">
      <alignment horizontal="center" vertical="center" wrapText="1"/>
      <protection locked="0"/>
    </xf>
    <xf numFmtId="1" fontId="12" fillId="8" borderId="7" xfId="1" applyNumberFormat="1" applyFont="1" applyFill="1" applyBorder="1" applyAlignment="1">
      <alignment horizontal="center" vertical="center"/>
    </xf>
    <xf numFmtId="0" fontId="12" fillId="7" borderId="7" xfId="1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 applyProtection="1">
      <alignment horizontal="center" vertical="top"/>
    </xf>
    <xf numFmtId="0" fontId="7" fillId="9" borderId="7" xfId="0" applyNumberFormat="1" applyFont="1" applyFill="1" applyBorder="1" applyAlignment="1" applyProtection="1">
      <alignment horizontal="center" vertical="center"/>
    </xf>
    <xf numFmtId="0" fontId="7" fillId="9" borderId="1" xfId="0" applyNumberFormat="1" applyFont="1" applyFill="1" applyBorder="1" applyAlignment="1" applyProtection="1">
      <alignment horizontal="center" vertical="center"/>
    </xf>
    <xf numFmtId="0" fontId="7" fillId="6" borderId="7" xfId="1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7" xfId="0" applyNumberFormat="1" applyFont="1" applyFill="1" applyBorder="1" applyAlignment="1" applyProtection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31" fillId="0" borderId="7" xfId="0" applyNumberFormat="1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wrapText="1"/>
    </xf>
    <xf numFmtId="1" fontId="3" fillId="3" borderId="7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wrapText="1"/>
    </xf>
    <xf numFmtId="0" fontId="7" fillId="3" borderId="7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11" fillId="3" borderId="7" xfId="1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top"/>
    </xf>
    <xf numFmtId="0" fontId="7" fillId="0" borderId="6" xfId="0" applyNumberFormat="1" applyFont="1" applyFill="1" applyBorder="1" applyAlignment="1" applyProtection="1">
      <alignment horizontal="center" vertical="top"/>
    </xf>
    <xf numFmtId="0" fontId="7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14" fillId="2" borderId="4" xfId="1" applyNumberFormat="1" applyFont="1" applyFill="1" applyBorder="1" applyAlignment="1" applyProtection="1">
      <alignment horizontal="center" vertical="center"/>
      <protection locked="0"/>
    </xf>
    <xf numFmtId="0" fontId="14" fillId="2" borderId="5" xfId="1" applyNumberFormat="1" applyFont="1" applyFill="1" applyBorder="1" applyAlignment="1" applyProtection="1">
      <alignment horizontal="center" vertical="center"/>
      <protection locked="0"/>
    </xf>
    <xf numFmtId="0" fontId="11" fillId="2" borderId="4" xfId="1" applyNumberFormat="1" applyFont="1" applyFill="1" applyBorder="1" applyAlignment="1" applyProtection="1">
      <alignment horizontal="center" vertical="center"/>
      <protection locked="0"/>
    </xf>
    <xf numFmtId="0" fontId="11" fillId="2" borderId="5" xfId="1" applyNumberFormat="1" applyFont="1" applyFill="1" applyBorder="1" applyAlignment="1" applyProtection="1">
      <alignment horizontal="center" vertical="center"/>
      <protection locked="0"/>
    </xf>
    <xf numFmtId="0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1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NumberFormat="1" applyFont="1" applyFill="1" applyBorder="1" applyAlignment="1" applyProtection="1">
      <alignment horizontal="center" vertical="center"/>
      <protection locked="0"/>
    </xf>
    <xf numFmtId="0" fontId="11" fillId="3" borderId="5" xfId="1" applyNumberFormat="1" applyFont="1" applyFill="1" applyBorder="1" applyAlignment="1" applyProtection="1">
      <alignment horizontal="center" vertical="center"/>
      <protection locked="0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2" fillId="0" borderId="0" xfId="2" applyFont="1" applyAlignment="1"/>
    <xf numFmtId="0" fontId="20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9" fillId="0" borderId="4" xfId="0" applyNumberFormat="1" applyFont="1" applyFill="1" applyBorder="1" applyAlignment="1" applyProtection="1">
      <alignment horizontal="left" vertical="top"/>
    </xf>
    <xf numFmtId="0" fontId="9" fillId="0" borderId="5" xfId="0" applyNumberFormat="1" applyFont="1" applyFill="1" applyBorder="1" applyAlignment="1" applyProtection="1">
      <alignment horizontal="left" vertical="top"/>
    </xf>
    <xf numFmtId="0" fontId="9" fillId="0" borderId="6" xfId="0" applyNumberFormat="1" applyFont="1" applyFill="1" applyBorder="1" applyAlignment="1" applyProtection="1">
      <alignment horizontal="left" vertical="top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13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14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0" borderId="9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1" fontId="7" fillId="0" borderId="1" xfId="0" applyNumberFormat="1" applyFont="1" applyFill="1" applyBorder="1" applyAlignment="1" applyProtection="1">
      <alignment horizontal="center" vertical="top" wrapText="1"/>
    </xf>
    <xf numFmtId="1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/>
    </xf>
    <xf numFmtId="0" fontId="12" fillId="0" borderId="5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tabSelected="1" zoomScale="98" zoomScaleNormal="98" workbookViewId="0">
      <selection activeCell="H17" sqref="H17:S17"/>
    </sheetView>
  </sheetViews>
  <sheetFormatPr defaultRowHeight="12.75" x14ac:dyDescent="0.2"/>
  <cols>
    <col min="1" max="1" width="13.140625" customWidth="1"/>
    <col min="2" max="2" width="34" customWidth="1"/>
    <col min="3" max="5" width="4.42578125" customWidth="1"/>
    <col min="6" max="6" width="6.140625" customWidth="1"/>
    <col min="7" max="8" width="9.5703125" style="28" customWidth="1"/>
    <col min="9" max="10" width="11.140625" customWidth="1"/>
    <col min="11" max="13" width="10.140625" customWidth="1"/>
    <col min="14" max="14" width="9.7109375" customWidth="1"/>
    <col min="15" max="17" width="9.5703125" customWidth="1"/>
  </cols>
  <sheetData>
    <row r="1" spans="1:20" x14ac:dyDescent="0.2">
      <c r="A1" s="148" t="s">
        <v>68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0" x14ac:dyDescent="0.2">
      <c r="A2" s="148" t="s">
        <v>69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x14ac:dyDescent="0.2">
      <c r="A3" s="149" t="s">
        <v>70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ht="15.75" x14ac:dyDescent="0.25">
      <c r="A4" s="12"/>
      <c r="B4" s="13"/>
      <c r="C4" s="13"/>
      <c r="D4" s="13"/>
      <c r="E4" s="13"/>
      <c r="F4" s="13"/>
      <c r="G4" s="21"/>
      <c r="H4" s="21"/>
      <c r="I4" s="12"/>
      <c r="J4" s="12"/>
      <c r="K4" s="12"/>
      <c r="L4" s="12"/>
      <c r="M4" s="12"/>
      <c r="N4" s="12"/>
      <c r="O4" s="12"/>
      <c r="P4" s="150" t="s">
        <v>71</v>
      </c>
      <c r="Q4" s="150"/>
      <c r="R4" s="14"/>
      <c r="S4" s="14"/>
      <c r="T4" s="15"/>
    </row>
    <row r="5" spans="1:20" ht="15.75" x14ac:dyDescent="0.25">
      <c r="A5" s="12"/>
      <c r="B5" s="12"/>
      <c r="C5" s="12"/>
      <c r="D5" s="12"/>
      <c r="E5" s="12"/>
      <c r="F5" s="12"/>
      <c r="G5" s="21"/>
      <c r="H5" s="21"/>
      <c r="I5" s="12"/>
      <c r="J5" s="12"/>
      <c r="K5" s="12"/>
      <c r="L5" s="12"/>
      <c r="M5" s="12"/>
      <c r="N5" s="12"/>
      <c r="O5" s="12"/>
      <c r="P5" s="126" t="s">
        <v>72</v>
      </c>
      <c r="Q5" s="126"/>
      <c r="R5" s="126"/>
      <c r="S5" s="126"/>
      <c r="T5" s="126"/>
    </row>
    <row r="6" spans="1:20" ht="15.75" x14ac:dyDescent="0.25">
      <c r="A6" s="12"/>
      <c r="B6" s="12"/>
      <c r="C6" s="12"/>
      <c r="D6" s="12"/>
      <c r="E6" s="12"/>
      <c r="F6" s="12"/>
      <c r="G6" s="21"/>
      <c r="H6" s="21"/>
      <c r="I6" s="12"/>
      <c r="J6" s="12"/>
      <c r="K6" s="12"/>
      <c r="L6" s="12"/>
      <c r="M6" s="12"/>
      <c r="N6" s="12"/>
      <c r="O6" s="12"/>
      <c r="P6" s="14" t="s">
        <v>73</v>
      </c>
      <c r="Q6" s="14"/>
      <c r="R6" s="14"/>
      <c r="S6" s="14"/>
      <c r="T6" s="15"/>
    </row>
    <row r="7" spans="1:20" ht="15.75" x14ac:dyDescent="0.25">
      <c r="A7" s="12"/>
      <c r="B7" s="12"/>
      <c r="C7" s="12"/>
      <c r="D7" s="12"/>
      <c r="E7" s="12"/>
      <c r="F7" s="12"/>
      <c r="G7" s="21"/>
      <c r="H7" s="21"/>
      <c r="I7" s="12"/>
      <c r="J7" s="12"/>
      <c r="K7" s="12"/>
      <c r="L7" s="12"/>
      <c r="M7" s="12"/>
      <c r="N7" s="12"/>
      <c r="O7" s="12"/>
      <c r="P7" s="126" t="s">
        <v>163</v>
      </c>
      <c r="Q7" s="126"/>
      <c r="R7" s="126"/>
      <c r="S7" s="126"/>
      <c r="T7" s="126"/>
    </row>
    <row r="8" spans="1:20" ht="18.75" x14ac:dyDescent="0.3">
      <c r="A8" s="151" t="s">
        <v>74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6"/>
    </row>
    <row r="9" spans="1:20" ht="18.75" x14ac:dyDescent="0.3">
      <c r="A9" s="151" t="s">
        <v>75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</row>
    <row r="10" spans="1:20" ht="18.75" x14ac:dyDescent="0.3">
      <c r="A10" s="151" t="s">
        <v>76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</row>
    <row r="11" spans="1:20" ht="19.5" x14ac:dyDescent="0.35">
      <c r="A11" s="152" t="s">
        <v>77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6"/>
    </row>
    <row r="12" spans="1:20" ht="18.75" x14ac:dyDescent="0.3">
      <c r="A12" s="144" t="s">
        <v>78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6"/>
    </row>
    <row r="13" spans="1:20" ht="18.75" x14ac:dyDescent="0.3">
      <c r="A13" s="146" t="s">
        <v>81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6"/>
    </row>
    <row r="14" spans="1:20" ht="18.75" x14ac:dyDescent="0.3">
      <c r="A14" s="17"/>
      <c r="B14" s="18"/>
      <c r="C14" s="18"/>
      <c r="D14" s="18"/>
      <c r="E14" s="18"/>
      <c r="F14" s="18"/>
      <c r="G14" s="22"/>
      <c r="H14" s="126" t="s">
        <v>82</v>
      </c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9"/>
    </row>
    <row r="15" spans="1:20" ht="18.75" x14ac:dyDescent="0.3">
      <c r="A15" s="17"/>
      <c r="B15" s="18"/>
      <c r="C15" s="18"/>
      <c r="D15" s="18"/>
      <c r="E15" s="18"/>
      <c r="F15" s="18"/>
      <c r="G15" s="22"/>
      <c r="H15" s="126" t="s">
        <v>79</v>
      </c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9"/>
    </row>
    <row r="16" spans="1:20" ht="15.75" x14ac:dyDescent="0.25">
      <c r="A16" s="12"/>
      <c r="B16" s="12"/>
      <c r="C16" s="12"/>
      <c r="D16" s="12"/>
      <c r="E16" s="12"/>
      <c r="F16" s="12"/>
      <c r="G16" s="21"/>
      <c r="H16" s="126" t="s">
        <v>134</v>
      </c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9"/>
    </row>
    <row r="17" spans="1:20" ht="15" x14ac:dyDescent="0.25">
      <c r="A17" s="20"/>
      <c r="B17" s="20"/>
      <c r="C17" s="20"/>
      <c r="D17" s="20"/>
      <c r="E17" s="20"/>
      <c r="F17" s="20"/>
      <c r="G17" s="23"/>
      <c r="H17" s="128" t="s">
        <v>80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9"/>
    </row>
    <row r="18" spans="1:20" ht="15" x14ac:dyDescent="0.25">
      <c r="A18" s="20"/>
      <c r="B18" s="20"/>
      <c r="C18" s="20"/>
      <c r="D18" s="20"/>
      <c r="E18" s="20"/>
      <c r="F18" s="20"/>
      <c r="G18" s="23"/>
      <c r="H18" s="129" t="s">
        <v>97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9"/>
    </row>
    <row r="19" spans="1:20" ht="15" x14ac:dyDescent="0.2">
      <c r="A19" s="136" t="s">
        <v>57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</row>
    <row r="20" spans="1:20" ht="15" x14ac:dyDescent="0.2">
      <c r="A20" s="123" t="s">
        <v>58</v>
      </c>
      <c r="B20" s="134" t="s">
        <v>66</v>
      </c>
      <c r="C20" s="138" t="s">
        <v>59</v>
      </c>
      <c r="D20" s="139"/>
      <c r="E20" s="139"/>
      <c r="F20" s="139"/>
      <c r="G20" s="135" t="s">
        <v>60</v>
      </c>
      <c r="H20" s="135"/>
      <c r="I20" s="6" t="s">
        <v>45</v>
      </c>
      <c r="J20" s="123" t="s">
        <v>64</v>
      </c>
      <c r="K20" s="134" t="s">
        <v>44</v>
      </c>
      <c r="L20" s="70"/>
      <c r="M20" s="70"/>
      <c r="N20" s="137"/>
    </row>
    <row r="21" spans="1:20" ht="12.75" customHeight="1" x14ac:dyDescent="0.2">
      <c r="A21" s="123"/>
      <c r="B21" s="134"/>
      <c r="C21" s="140"/>
      <c r="D21" s="141"/>
      <c r="E21" s="141"/>
      <c r="F21" s="141"/>
      <c r="G21" s="24" t="s">
        <v>67</v>
      </c>
      <c r="H21" s="24" t="s">
        <v>40</v>
      </c>
      <c r="I21" s="7" t="s">
        <v>65</v>
      </c>
      <c r="J21" s="123"/>
      <c r="K21" s="134"/>
      <c r="L21" s="70"/>
      <c r="M21" s="70"/>
      <c r="N21" s="137"/>
    </row>
    <row r="22" spans="1:20" ht="15" x14ac:dyDescent="0.2">
      <c r="A22" s="123"/>
      <c r="B22" s="8" t="s">
        <v>61</v>
      </c>
      <c r="C22" s="142"/>
      <c r="D22" s="143"/>
      <c r="E22" s="143"/>
      <c r="F22" s="143"/>
      <c r="G22" s="25" t="s">
        <v>61</v>
      </c>
      <c r="H22" s="25" t="s">
        <v>61</v>
      </c>
      <c r="I22" s="6" t="s">
        <v>61</v>
      </c>
      <c r="J22" s="55" t="s">
        <v>61</v>
      </c>
      <c r="K22" s="55" t="s">
        <v>61</v>
      </c>
      <c r="L22" s="56"/>
      <c r="M22" s="56"/>
      <c r="N22" s="56"/>
    </row>
    <row r="23" spans="1:20" ht="15" x14ac:dyDescent="0.2">
      <c r="A23" s="71" t="s">
        <v>62</v>
      </c>
      <c r="B23" s="9">
        <v>38</v>
      </c>
      <c r="C23" s="132">
        <v>2</v>
      </c>
      <c r="D23" s="133"/>
      <c r="E23" s="133"/>
      <c r="F23" s="133"/>
      <c r="G23" s="26">
        <v>1</v>
      </c>
      <c r="H23" s="26">
        <v>0</v>
      </c>
      <c r="I23" s="3">
        <v>0</v>
      </c>
      <c r="J23" s="3">
        <v>11</v>
      </c>
      <c r="K23" s="59">
        <v>52</v>
      </c>
      <c r="L23" s="72"/>
      <c r="M23" s="72"/>
      <c r="N23" s="57"/>
    </row>
    <row r="24" spans="1:20" ht="15" x14ac:dyDescent="0.2">
      <c r="A24" s="71" t="s">
        <v>63</v>
      </c>
      <c r="B24" s="9">
        <v>23</v>
      </c>
      <c r="C24" s="132">
        <v>2</v>
      </c>
      <c r="D24" s="133"/>
      <c r="E24" s="133"/>
      <c r="F24" s="133"/>
      <c r="G24" s="26">
        <v>7</v>
      </c>
      <c r="H24" s="26">
        <v>8</v>
      </c>
      <c r="I24" s="3">
        <v>1</v>
      </c>
      <c r="J24" s="3">
        <v>2</v>
      </c>
      <c r="K24" s="59">
        <v>43</v>
      </c>
      <c r="L24" s="72"/>
      <c r="M24" s="72"/>
      <c r="N24" s="57"/>
    </row>
    <row r="25" spans="1:20" ht="15" x14ac:dyDescent="0.2">
      <c r="A25" s="10" t="s">
        <v>44</v>
      </c>
      <c r="B25" s="11">
        <f>B23+B24</f>
        <v>61</v>
      </c>
      <c r="C25" s="130">
        <v>4</v>
      </c>
      <c r="D25" s="131"/>
      <c r="E25" s="131"/>
      <c r="F25" s="131"/>
      <c r="G25" s="27">
        <f>G23+G24</f>
        <v>8</v>
      </c>
      <c r="H25" s="27">
        <f>H23+H24</f>
        <v>8</v>
      </c>
      <c r="I25" s="11">
        <f>I23+I24</f>
        <v>1</v>
      </c>
      <c r="J25" s="11">
        <v>13</v>
      </c>
      <c r="K25" s="60">
        <f>K23+K24</f>
        <v>95</v>
      </c>
      <c r="L25" s="73"/>
      <c r="M25" s="73"/>
      <c r="N25" s="57"/>
    </row>
    <row r="26" spans="1:20" ht="16.5" x14ac:dyDescent="0.2">
      <c r="A26" s="1" t="s">
        <v>0</v>
      </c>
    </row>
    <row r="28" spans="1:20" ht="43.5" customHeight="1" x14ac:dyDescent="0.2">
      <c r="A28" s="169" t="s">
        <v>1</v>
      </c>
      <c r="B28" s="172" t="s">
        <v>2</v>
      </c>
      <c r="C28" s="122" t="s">
        <v>3</v>
      </c>
      <c r="D28" s="122"/>
      <c r="E28" s="122"/>
      <c r="F28" s="122"/>
      <c r="G28" s="124" t="s">
        <v>4</v>
      </c>
      <c r="H28" s="177"/>
      <c r="I28" s="177"/>
      <c r="J28" s="177"/>
      <c r="K28" s="177"/>
      <c r="L28" s="177"/>
      <c r="M28" s="125"/>
      <c r="N28" s="119" t="s">
        <v>5</v>
      </c>
      <c r="O28" s="120"/>
      <c r="P28" s="120"/>
      <c r="Q28" s="121"/>
    </row>
    <row r="29" spans="1:20" ht="15.75" customHeight="1" x14ac:dyDescent="0.2">
      <c r="A29" s="170"/>
      <c r="B29" s="173"/>
      <c r="C29" s="122" t="s">
        <v>9</v>
      </c>
      <c r="D29" s="122"/>
      <c r="E29" s="122" t="s">
        <v>10</v>
      </c>
      <c r="F29" s="122"/>
      <c r="G29" s="175" t="s">
        <v>6</v>
      </c>
      <c r="H29" s="175" t="s">
        <v>7</v>
      </c>
      <c r="I29" s="119" t="s">
        <v>8</v>
      </c>
      <c r="J29" s="120"/>
      <c r="K29" s="121"/>
      <c r="L29" s="172" t="s">
        <v>126</v>
      </c>
      <c r="M29" s="178" t="s">
        <v>59</v>
      </c>
      <c r="N29" s="124" t="s">
        <v>9</v>
      </c>
      <c r="O29" s="125"/>
      <c r="P29" s="124" t="s">
        <v>10</v>
      </c>
      <c r="Q29" s="125"/>
    </row>
    <row r="30" spans="1:20" ht="64.900000000000006" customHeight="1" x14ac:dyDescent="0.2">
      <c r="A30" s="171"/>
      <c r="B30" s="174"/>
      <c r="C30" s="34" t="s">
        <v>88</v>
      </c>
      <c r="D30" s="34" t="s">
        <v>89</v>
      </c>
      <c r="E30" s="34" t="s">
        <v>90</v>
      </c>
      <c r="F30" s="34" t="s">
        <v>91</v>
      </c>
      <c r="G30" s="176"/>
      <c r="H30" s="176"/>
      <c r="I30" s="35" t="s">
        <v>11</v>
      </c>
      <c r="J30" s="35" t="s">
        <v>12</v>
      </c>
      <c r="K30" s="35" t="s">
        <v>95</v>
      </c>
      <c r="L30" s="174"/>
      <c r="M30" s="179"/>
      <c r="N30" s="52" t="s">
        <v>93</v>
      </c>
      <c r="O30" s="52" t="s">
        <v>148</v>
      </c>
      <c r="P30" s="52" t="s">
        <v>154</v>
      </c>
      <c r="Q30" s="52" t="s">
        <v>128</v>
      </c>
    </row>
    <row r="31" spans="1:20" ht="15.75" x14ac:dyDescent="0.2">
      <c r="A31" s="4">
        <v>1</v>
      </c>
      <c r="B31" s="4">
        <v>2</v>
      </c>
      <c r="C31" s="180">
        <v>3</v>
      </c>
      <c r="D31" s="181"/>
      <c r="E31" s="181"/>
      <c r="F31" s="181"/>
      <c r="G31" s="29">
        <v>4</v>
      </c>
      <c r="H31" s="29">
        <v>5</v>
      </c>
      <c r="I31" s="4">
        <v>6</v>
      </c>
      <c r="J31" s="4">
        <v>7</v>
      </c>
      <c r="K31" s="4">
        <v>8</v>
      </c>
      <c r="L31" s="4">
        <v>9</v>
      </c>
      <c r="M31" s="4">
        <v>10</v>
      </c>
      <c r="N31" s="4">
        <v>11</v>
      </c>
      <c r="O31" s="4">
        <v>12</v>
      </c>
      <c r="P31" s="4">
        <v>13</v>
      </c>
      <c r="Q31" s="4">
        <v>14</v>
      </c>
    </row>
    <row r="32" spans="1:20" ht="15.75" x14ac:dyDescent="0.2">
      <c r="A32" s="31" t="s">
        <v>13</v>
      </c>
      <c r="B32" s="32" t="s">
        <v>105</v>
      </c>
      <c r="C32" s="32"/>
      <c r="D32" s="32"/>
      <c r="E32" s="32"/>
      <c r="F32" s="32"/>
      <c r="G32" s="38">
        <f t="shared" ref="G32:Q32" si="0">G33</f>
        <v>1476</v>
      </c>
      <c r="H32" s="38">
        <f t="shared" si="0"/>
        <v>0</v>
      </c>
      <c r="I32" s="38">
        <f t="shared" si="0"/>
        <v>1404</v>
      </c>
      <c r="J32" s="38">
        <f t="shared" si="0"/>
        <v>747</v>
      </c>
      <c r="K32" s="38">
        <f t="shared" si="0"/>
        <v>321</v>
      </c>
      <c r="L32" s="38">
        <f t="shared" si="0"/>
        <v>48</v>
      </c>
      <c r="M32" s="38">
        <f t="shared" si="0"/>
        <v>24</v>
      </c>
      <c r="N32" s="38">
        <f t="shared" si="0"/>
        <v>612</v>
      </c>
      <c r="O32" s="38">
        <f t="shared" si="0"/>
        <v>670</v>
      </c>
      <c r="P32" s="38">
        <f t="shared" si="0"/>
        <v>80</v>
      </c>
      <c r="Q32" s="38">
        <f t="shared" si="0"/>
        <v>42</v>
      </c>
    </row>
    <row r="33" spans="1:17" ht="33.6" customHeight="1" x14ac:dyDescent="0.2">
      <c r="A33" s="30" t="s">
        <v>86</v>
      </c>
      <c r="B33" s="37" t="s">
        <v>106</v>
      </c>
      <c r="C33" s="36"/>
      <c r="D33" s="36"/>
      <c r="E33" s="39"/>
      <c r="F33" s="39"/>
      <c r="G33" s="40">
        <f t="shared" ref="G33:H33" si="1">SUM(G34:G49)</f>
        <v>1476</v>
      </c>
      <c r="H33" s="40">
        <f t="shared" si="1"/>
        <v>0</v>
      </c>
      <c r="I33" s="40">
        <f>SUM(I34:I49)</f>
        <v>1404</v>
      </c>
      <c r="J33" s="40">
        <f t="shared" ref="J33:Q33" si="2">SUM(J34:J49)</f>
        <v>747</v>
      </c>
      <c r="K33" s="40">
        <f t="shared" si="2"/>
        <v>321</v>
      </c>
      <c r="L33" s="40">
        <f t="shared" si="2"/>
        <v>48</v>
      </c>
      <c r="M33" s="40">
        <f t="shared" si="2"/>
        <v>24</v>
      </c>
      <c r="N33" s="40">
        <f t="shared" si="2"/>
        <v>612</v>
      </c>
      <c r="O33" s="40">
        <f t="shared" si="2"/>
        <v>670</v>
      </c>
      <c r="P33" s="40">
        <f t="shared" si="2"/>
        <v>80</v>
      </c>
      <c r="Q33" s="40">
        <f t="shared" si="2"/>
        <v>42</v>
      </c>
    </row>
    <row r="34" spans="1:17" ht="15.75" x14ac:dyDescent="0.25">
      <c r="A34" s="94" t="s">
        <v>107</v>
      </c>
      <c r="B34" s="95" t="s">
        <v>132</v>
      </c>
      <c r="C34" s="96"/>
      <c r="D34" s="96" t="s">
        <v>92</v>
      </c>
      <c r="E34" s="96"/>
      <c r="F34" s="96"/>
      <c r="G34" s="97">
        <f>I34+L34+M34</f>
        <v>98</v>
      </c>
      <c r="H34" s="97">
        <v>0</v>
      </c>
      <c r="I34" s="98">
        <f>SUM(N34+O34+P34+Q34)</f>
        <v>80</v>
      </c>
      <c r="J34" s="98">
        <v>30</v>
      </c>
      <c r="K34" s="98">
        <v>6</v>
      </c>
      <c r="L34" s="98">
        <v>12</v>
      </c>
      <c r="M34" s="98">
        <v>6</v>
      </c>
      <c r="N34" s="98">
        <v>34</v>
      </c>
      <c r="O34" s="98">
        <v>46</v>
      </c>
      <c r="P34" s="99">
        <v>0</v>
      </c>
      <c r="Q34" s="99">
        <v>0</v>
      </c>
    </row>
    <row r="35" spans="1:17" ht="15.75" x14ac:dyDescent="0.25">
      <c r="A35" s="100" t="s">
        <v>108</v>
      </c>
      <c r="B35" s="101" t="s">
        <v>133</v>
      </c>
      <c r="C35" s="96"/>
      <c r="D35" s="96" t="s">
        <v>99</v>
      </c>
      <c r="E35" s="96"/>
      <c r="F35" s="96"/>
      <c r="G35" s="97">
        <f t="shared" ref="G35:G49" si="3">I35+L35+M35</f>
        <v>104</v>
      </c>
      <c r="H35" s="97">
        <v>0</v>
      </c>
      <c r="I35" s="98">
        <f t="shared" ref="I35:I49" si="4">SUM(N35+O35+P35+Q35)</f>
        <v>104</v>
      </c>
      <c r="J35" s="98">
        <v>60</v>
      </c>
      <c r="K35" s="102">
        <v>14</v>
      </c>
      <c r="L35" s="102">
        <v>0</v>
      </c>
      <c r="M35" s="102">
        <v>0</v>
      </c>
      <c r="N35" s="102">
        <v>34</v>
      </c>
      <c r="O35" s="102">
        <v>70</v>
      </c>
      <c r="P35" s="103">
        <v>0</v>
      </c>
      <c r="Q35" s="103">
        <v>0</v>
      </c>
    </row>
    <row r="36" spans="1:17" ht="15.75" x14ac:dyDescent="0.25">
      <c r="A36" s="100" t="s">
        <v>109</v>
      </c>
      <c r="B36" s="105" t="s">
        <v>14</v>
      </c>
      <c r="C36" s="96"/>
      <c r="D36" s="96" t="s">
        <v>92</v>
      </c>
      <c r="E36" s="96"/>
      <c r="F36" s="96"/>
      <c r="G36" s="97">
        <f t="shared" si="3"/>
        <v>162</v>
      </c>
      <c r="H36" s="97">
        <v>0</v>
      </c>
      <c r="I36" s="98">
        <f t="shared" si="4"/>
        <v>144</v>
      </c>
      <c r="J36" s="98">
        <v>144</v>
      </c>
      <c r="K36" s="102">
        <v>58</v>
      </c>
      <c r="L36" s="102">
        <v>12</v>
      </c>
      <c r="M36" s="102">
        <v>6</v>
      </c>
      <c r="N36" s="102">
        <v>51</v>
      </c>
      <c r="O36" s="102">
        <v>93</v>
      </c>
      <c r="P36" s="103">
        <v>0</v>
      </c>
      <c r="Q36" s="103">
        <v>0</v>
      </c>
    </row>
    <row r="37" spans="1:17" ht="15.75" x14ac:dyDescent="0.25">
      <c r="A37" s="104" t="s">
        <v>110</v>
      </c>
      <c r="B37" s="105" t="s">
        <v>94</v>
      </c>
      <c r="C37" s="96"/>
      <c r="D37" s="96" t="s">
        <v>92</v>
      </c>
      <c r="E37" s="96"/>
      <c r="F37" s="96"/>
      <c r="G37" s="97">
        <f t="shared" si="3"/>
        <v>235</v>
      </c>
      <c r="H37" s="106">
        <v>0</v>
      </c>
      <c r="I37" s="98">
        <f t="shared" si="4"/>
        <v>217</v>
      </c>
      <c r="J37" s="102">
        <v>50</v>
      </c>
      <c r="K37" s="102">
        <v>36</v>
      </c>
      <c r="L37" s="102">
        <v>12</v>
      </c>
      <c r="M37" s="102">
        <v>6</v>
      </c>
      <c r="N37" s="102">
        <v>85</v>
      </c>
      <c r="O37" s="102">
        <v>132</v>
      </c>
      <c r="P37" s="103">
        <v>0</v>
      </c>
      <c r="Q37" s="103">
        <v>0</v>
      </c>
    </row>
    <row r="38" spans="1:17" ht="31.5" x14ac:dyDescent="0.25">
      <c r="A38" s="104" t="s">
        <v>111</v>
      </c>
      <c r="B38" s="101" t="s">
        <v>129</v>
      </c>
      <c r="C38" s="96"/>
      <c r="D38" s="96" t="s">
        <v>99</v>
      </c>
      <c r="E38" s="96"/>
      <c r="F38" s="96"/>
      <c r="G38" s="97">
        <f t="shared" si="3"/>
        <v>97</v>
      </c>
      <c r="H38" s="106">
        <v>0</v>
      </c>
      <c r="I38" s="98">
        <f t="shared" si="4"/>
        <v>97</v>
      </c>
      <c r="J38" s="102">
        <v>70</v>
      </c>
      <c r="K38" s="102">
        <v>40</v>
      </c>
      <c r="L38" s="102">
        <v>0</v>
      </c>
      <c r="M38" s="102">
        <v>0</v>
      </c>
      <c r="N38" s="102">
        <v>51</v>
      </c>
      <c r="O38" s="102">
        <v>46</v>
      </c>
      <c r="P38" s="103">
        <v>0</v>
      </c>
      <c r="Q38" s="103">
        <v>0</v>
      </c>
    </row>
    <row r="39" spans="1:17" ht="15.75" x14ac:dyDescent="0.25">
      <c r="A39" s="100" t="s">
        <v>112</v>
      </c>
      <c r="B39" s="107" t="s">
        <v>122</v>
      </c>
      <c r="C39" s="96"/>
      <c r="D39" s="96" t="s">
        <v>99</v>
      </c>
      <c r="E39" s="96"/>
      <c r="F39" s="96"/>
      <c r="G39" s="97">
        <f t="shared" si="3"/>
        <v>114</v>
      </c>
      <c r="H39" s="97">
        <v>0</v>
      </c>
      <c r="I39" s="98">
        <f t="shared" si="4"/>
        <v>114</v>
      </c>
      <c r="J39" s="98">
        <v>14</v>
      </c>
      <c r="K39" s="102">
        <v>0</v>
      </c>
      <c r="L39" s="102">
        <v>0</v>
      </c>
      <c r="M39" s="102">
        <v>0</v>
      </c>
      <c r="N39" s="102">
        <v>68</v>
      </c>
      <c r="O39" s="102">
        <v>46</v>
      </c>
      <c r="P39" s="103">
        <v>0</v>
      </c>
      <c r="Q39" s="103">
        <v>0</v>
      </c>
    </row>
    <row r="40" spans="1:17" ht="15.75" x14ac:dyDescent="0.25">
      <c r="A40" s="100" t="s">
        <v>113</v>
      </c>
      <c r="B40" s="101" t="s">
        <v>123</v>
      </c>
      <c r="C40" s="96"/>
      <c r="D40" s="96" t="s">
        <v>99</v>
      </c>
      <c r="E40" s="96"/>
      <c r="F40" s="96"/>
      <c r="G40" s="97">
        <f t="shared" si="3"/>
        <v>73</v>
      </c>
      <c r="H40" s="106">
        <v>0</v>
      </c>
      <c r="I40" s="98">
        <f t="shared" si="4"/>
        <v>73</v>
      </c>
      <c r="J40" s="102">
        <v>38</v>
      </c>
      <c r="K40" s="102">
        <v>4</v>
      </c>
      <c r="L40" s="102">
        <v>0</v>
      </c>
      <c r="M40" s="102">
        <v>0</v>
      </c>
      <c r="N40" s="102">
        <v>51</v>
      </c>
      <c r="O40" s="102">
        <v>22</v>
      </c>
      <c r="P40" s="103">
        <v>0</v>
      </c>
      <c r="Q40" s="103">
        <v>0</v>
      </c>
    </row>
    <row r="41" spans="1:17" ht="20.45" customHeight="1" x14ac:dyDescent="0.25">
      <c r="A41" s="100" t="s">
        <v>114</v>
      </c>
      <c r="B41" s="101" t="s">
        <v>124</v>
      </c>
      <c r="C41" s="108"/>
      <c r="D41" s="108"/>
      <c r="E41" s="108" t="s">
        <v>99</v>
      </c>
      <c r="F41" s="108"/>
      <c r="G41" s="97">
        <f t="shared" si="3"/>
        <v>48</v>
      </c>
      <c r="H41" s="97">
        <v>0</v>
      </c>
      <c r="I41" s="98">
        <f t="shared" si="4"/>
        <v>48</v>
      </c>
      <c r="J41" s="98">
        <v>18</v>
      </c>
      <c r="K41" s="103">
        <v>6</v>
      </c>
      <c r="L41" s="103">
        <v>0</v>
      </c>
      <c r="M41" s="103">
        <v>0</v>
      </c>
      <c r="N41" s="103">
        <v>0</v>
      </c>
      <c r="O41" s="103">
        <v>0</v>
      </c>
      <c r="P41" s="103">
        <v>48</v>
      </c>
      <c r="Q41" s="103">
        <v>0</v>
      </c>
    </row>
    <row r="42" spans="1:17" ht="15.75" x14ac:dyDescent="0.25">
      <c r="A42" s="100" t="s">
        <v>115</v>
      </c>
      <c r="B42" s="101" t="s">
        <v>130</v>
      </c>
      <c r="C42" s="96"/>
      <c r="D42" s="96" t="s">
        <v>99</v>
      </c>
      <c r="E42" s="96"/>
      <c r="F42" s="96"/>
      <c r="G42" s="97">
        <f t="shared" si="3"/>
        <v>97</v>
      </c>
      <c r="H42" s="97">
        <v>0</v>
      </c>
      <c r="I42" s="98">
        <f t="shared" si="4"/>
        <v>97</v>
      </c>
      <c r="J42" s="98">
        <v>56</v>
      </c>
      <c r="K42" s="102">
        <v>10</v>
      </c>
      <c r="L42" s="102">
        <v>0</v>
      </c>
      <c r="M42" s="102">
        <v>0</v>
      </c>
      <c r="N42" s="102">
        <v>51</v>
      </c>
      <c r="O42" s="102">
        <v>46</v>
      </c>
      <c r="P42" s="103">
        <v>0</v>
      </c>
      <c r="Q42" s="103">
        <v>0</v>
      </c>
    </row>
    <row r="43" spans="1:17" ht="15.75" x14ac:dyDescent="0.25">
      <c r="A43" s="104" t="s">
        <v>116</v>
      </c>
      <c r="B43" s="105" t="s">
        <v>15</v>
      </c>
      <c r="C43" s="108"/>
      <c r="D43" s="108" t="s">
        <v>92</v>
      </c>
      <c r="E43" s="108"/>
      <c r="F43" s="108"/>
      <c r="G43" s="97">
        <f t="shared" si="3"/>
        <v>110</v>
      </c>
      <c r="H43" s="97">
        <v>0</v>
      </c>
      <c r="I43" s="98">
        <f t="shared" si="4"/>
        <v>92</v>
      </c>
      <c r="J43" s="98">
        <v>58</v>
      </c>
      <c r="K43" s="102">
        <v>10</v>
      </c>
      <c r="L43" s="102">
        <v>12</v>
      </c>
      <c r="M43" s="102">
        <v>6</v>
      </c>
      <c r="N43" s="102">
        <v>34</v>
      </c>
      <c r="O43" s="102">
        <v>58</v>
      </c>
      <c r="P43" s="103">
        <v>0</v>
      </c>
      <c r="Q43" s="103">
        <v>0</v>
      </c>
    </row>
    <row r="44" spans="1:17" ht="15.75" x14ac:dyDescent="0.25">
      <c r="A44" s="100" t="s">
        <v>117</v>
      </c>
      <c r="B44" s="101" t="s">
        <v>16</v>
      </c>
      <c r="C44" s="108"/>
      <c r="D44" s="108"/>
      <c r="E44" s="108" t="s">
        <v>99</v>
      </c>
      <c r="F44" s="108"/>
      <c r="G44" s="97">
        <f t="shared" si="3"/>
        <v>32</v>
      </c>
      <c r="H44" s="106">
        <v>0</v>
      </c>
      <c r="I44" s="98">
        <f t="shared" si="4"/>
        <v>32</v>
      </c>
      <c r="J44" s="102">
        <v>20</v>
      </c>
      <c r="K44" s="102">
        <v>0</v>
      </c>
      <c r="L44" s="102">
        <v>0</v>
      </c>
      <c r="M44" s="102">
        <v>0</v>
      </c>
      <c r="N44" s="103">
        <v>0</v>
      </c>
      <c r="O44" s="103">
        <v>0</v>
      </c>
      <c r="P44" s="103">
        <v>32</v>
      </c>
      <c r="Q44" s="103">
        <v>0</v>
      </c>
    </row>
    <row r="45" spans="1:17" ht="47.25" x14ac:dyDescent="0.25">
      <c r="A45" s="100" t="s">
        <v>118</v>
      </c>
      <c r="B45" s="101" t="s">
        <v>131</v>
      </c>
      <c r="C45" s="96" t="s">
        <v>100</v>
      </c>
      <c r="D45" s="96" t="s">
        <v>99</v>
      </c>
      <c r="E45" s="96"/>
      <c r="F45" s="96"/>
      <c r="G45" s="97">
        <f t="shared" si="3"/>
        <v>72</v>
      </c>
      <c r="H45" s="106">
        <v>0</v>
      </c>
      <c r="I45" s="98">
        <f t="shared" si="4"/>
        <v>72</v>
      </c>
      <c r="J45" s="102">
        <v>68</v>
      </c>
      <c r="K45" s="102">
        <v>16</v>
      </c>
      <c r="L45" s="102">
        <v>0</v>
      </c>
      <c r="M45" s="102">
        <v>0</v>
      </c>
      <c r="N45" s="102">
        <v>34</v>
      </c>
      <c r="O45" s="102">
        <v>38</v>
      </c>
      <c r="P45" s="103">
        <v>0</v>
      </c>
      <c r="Q45" s="103">
        <v>0</v>
      </c>
    </row>
    <row r="46" spans="1:17" ht="31.5" x14ac:dyDescent="0.25">
      <c r="A46" s="100" t="s">
        <v>119</v>
      </c>
      <c r="B46" s="101" t="s">
        <v>161</v>
      </c>
      <c r="C46" s="42"/>
      <c r="D46" s="42" t="s">
        <v>99</v>
      </c>
      <c r="E46" s="42"/>
      <c r="F46" s="42"/>
      <c r="G46" s="97">
        <f t="shared" si="3"/>
        <v>68</v>
      </c>
      <c r="H46" s="106">
        <v>0</v>
      </c>
      <c r="I46" s="98">
        <f t="shared" si="4"/>
        <v>68</v>
      </c>
      <c r="J46" s="102">
        <v>36</v>
      </c>
      <c r="K46" s="102">
        <v>10</v>
      </c>
      <c r="L46" s="102">
        <v>0</v>
      </c>
      <c r="M46" s="102">
        <v>0</v>
      </c>
      <c r="N46" s="102">
        <v>34</v>
      </c>
      <c r="O46" s="102">
        <v>34</v>
      </c>
      <c r="P46" s="103">
        <v>0</v>
      </c>
      <c r="Q46" s="103">
        <v>0</v>
      </c>
    </row>
    <row r="47" spans="1:17" ht="15.6" customHeight="1" x14ac:dyDescent="0.25">
      <c r="A47" s="100" t="s">
        <v>98</v>
      </c>
      <c r="B47" s="101" t="s">
        <v>83</v>
      </c>
      <c r="C47" s="42"/>
      <c r="D47" s="42" t="s">
        <v>99</v>
      </c>
      <c r="E47" s="42"/>
      <c r="F47" s="42"/>
      <c r="G47" s="97">
        <f t="shared" si="3"/>
        <v>50</v>
      </c>
      <c r="H47" s="106">
        <v>0</v>
      </c>
      <c r="I47" s="98">
        <f t="shared" si="4"/>
        <v>50</v>
      </c>
      <c r="J47" s="102">
        <v>0</v>
      </c>
      <c r="K47" s="102">
        <v>50</v>
      </c>
      <c r="L47" s="102">
        <v>0</v>
      </c>
      <c r="M47" s="102">
        <v>0</v>
      </c>
      <c r="N47" s="102">
        <v>34</v>
      </c>
      <c r="O47" s="102">
        <v>16</v>
      </c>
      <c r="P47" s="103">
        <v>0</v>
      </c>
      <c r="Q47" s="103">
        <v>0</v>
      </c>
    </row>
    <row r="48" spans="1:17" ht="15.6" customHeight="1" x14ac:dyDescent="0.25">
      <c r="A48" s="100" t="s">
        <v>120</v>
      </c>
      <c r="B48" s="101" t="s">
        <v>17</v>
      </c>
      <c r="C48" s="42"/>
      <c r="D48" s="42" t="s">
        <v>99</v>
      </c>
      <c r="E48" s="42"/>
      <c r="F48" s="42"/>
      <c r="G48" s="97">
        <f t="shared" si="3"/>
        <v>74</v>
      </c>
      <c r="H48" s="106">
        <v>0</v>
      </c>
      <c r="I48" s="98">
        <f t="shared" si="4"/>
        <v>74</v>
      </c>
      <c r="J48" s="102">
        <v>51</v>
      </c>
      <c r="K48" s="102">
        <v>51</v>
      </c>
      <c r="L48" s="102">
        <v>0</v>
      </c>
      <c r="M48" s="102">
        <v>0</v>
      </c>
      <c r="N48" s="102">
        <v>51</v>
      </c>
      <c r="O48" s="102">
        <v>23</v>
      </c>
      <c r="P48" s="103">
        <v>0</v>
      </c>
      <c r="Q48" s="103">
        <v>0</v>
      </c>
    </row>
    <row r="49" spans="1:17" ht="18.600000000000001" customHeight="1" x14ac:dyDescent="0.2">
      <c r="A49" s="109" t="s">
        <v>121</v>
      </c>
      <c r="B49" s="110" t="s">
        <v>135</v>
      </c>
      <c r="C49" s="42"/>
      <c r="D49" s="42"/>
      <c r="E49" s="42"/>
      <c r="F49" s="42" t="s">
        <v>99</v>
      </c>
      <c r="G49" s="97">
        <f t="shared" si="3"/>
        <v>42</v>
      </c>
      <c r="H49" s="106">
        <v>0</v>
      </c>
      <c r="I49" s="98">
        <f t="shared" si="4"/>
        <v>42</v>
      </c>
      <c r="J49" s="102">
        <v>34</v>
      </c>
      <c r="K49" s="102">
        <v>10</v>
      </c>
      <c r="L49" s="102">
        <v>0</v>
      </c>
      <c r="M49" s="102">
        <v>0</v>
      </c>
      <c r="N49" s="102">
        <v>0</v>
      </c>
      <c r="O49" s="102">
        <v>0</v>
      </c>
      <c r="P49" s="103">
        <v>0</v>
      </c>
      <c r="Q49" s="103">
        <v>42</v>
      </c>
    </row>
    <row r="50" spans="1:17" ht="36" customHeight="1" x14ac:dyDescent="0.2">
      <c r="A50" s="79" t="s">
        <v>136</v>
      </c>
      <c r="B50" s="80" t="s">
        <v>137</v>
      </c>
      <c r="C50" s="111"/>
      <c r="D50" s="43"/>
      <c r="E50" s="43"/>
      <c r="F50" s="43"/>
      <c r="G50" s="76">
        <f t="shared" ref="G50:P50" si="5">G51+G52+G53+G54+G55</f>
        <v>192</v>
      </c>
      <c r="H50" s="76">
        <f t="shared" si="5"/>
        <v>2</v>
      </c>
      <c r="I50" s="76">
        <f t="shared" si="5"/>
        <v>192</v>
      </c>
      <c r="J50" s="76">
        <f t="shared" si="5"/>
        <v>122</v>
      </c>
      <c r="K50" s="76">
        <f t="shared" si="5"/>
        <v>122</v>
      </c>
      <c r="L50" s="76">
        <f t="shared" si="5"/>
        <v>0</v>
      </c>
      <c r="M50" s="77">
        <f t="shared" si="5"/>
        <v>0</v>
      </c>
      <c r="N50" s="77">
        <f t="shared" si="5"/>
        <v>0</v>
      </c>
      <c r="O50" s="77">
        <f t="shared" si="5"/>
        <v>0</v>
      </c>
      <c r="P50" s="77">
        <f t="shared" si="5"/>
        <v>160</v>
      </c>
      <c r="Q50" s="77">
        <f>Q51+Q52+Q53+Q54+Q55</f>
        <v>32</v>
      </c>
    </row>
    <row r="51" spans="1:17" ht="16.899999999999999" customHeight="1" x14ac:dyDescent="0.2">
      <c r="A51" s="94" t="s">
        <v>138</v>
      </c>
      <c r="B51" s="112" t="s">
        <v>139</v>
      </c>
      <c r="C51" s="42"/>
      <c r="D51" s="42"/>
      <c r="E51" s="42"/>
      <c r="F51" s="42"/>
      <c r="G51" s="97">
        <f>I51+M51+L51</f>
        <v>32</v>
      </c>
      <c r="H51" s="106">
        <v>2</v>
      </c>
      <c r="I51" s="98">
        <f>N51+O51+P51+Q51</f>
        <v>32</v>
      </c>
      <c r="J51" s="98">
        <v>6</v>
      </c>
      <c r="K51" s="98">
        <v>6</v>
      </c>
      <c r="L51" s="102">
        <v>0</v>
      </c>
      <c r="M51" s="102">
        <v>0</v>
      </c>
      <c r="N51" s="113">
        <v>0</v>
      </c>
      <c r="O51" s="114">
        <v>0</v>
      </c>
      <c r="P51" s="114">
        <v>32</v>
      </c>
      <c r="Q51" s="114">
        <v>0</v>
      </c>
    </row>
    <row r="52" spans="1:17" ht="31.9" customHeight="1" x14ac:dyDescent="0.2">
      <c r="A52" s="100" t="s">
        <v>140</v>
      </c>
      <c r="B52" s="115" t="s">
        <v>141</v>
      </c>
      <c r="C52" s="42"/>
      <c r="D52" s="42"/>
      <c r="E52" s="42" t="s">
        <v>99</v>
      </c>
      <c r="F52" s="42"/>
      <c r="G52" s="97">
        <f t="shared" ref="G52:G55" si="6">I52+M52+L52</f>
        <v>44</v>
      </c>
      <c r="H52" s="106">
        <v>0</v>
      </c>
      <c r="I52" s="98">
        <f t="shared" ref="I52:I55" si="7">N52+O52+P52+Q52</f>
        <v>44</v>
      </c>
      <c r="J52" s="102">
        <v>44</v>
      </c>
      <c r="K52" s="102">
        <v>44</v>
      </c>
      <c r="L52" s="102">
        <v>0</v>
      </c>
      <c r="M52" s="102">
        <v>0</v>
      </c>
      <c r="N52" s="113">
        <v>0</v>
      </c>
      <c r="O52" s="114">
        <v>0</v>
      </c>
      <c r="P52" s="114">
        <v>44</v>
      </c>
      <c r="Q52" s="114">
        <v>0</v>
      </c>
    </row>
    <row r="53" spans="1:17" ht="18.600000000000001" customHeight="1" x14ac:dyDescent="0.2">
      <c r="A53" s="100" t="s">
        <v>142</v>
      </c>
      <c r="B53" s="115" t="s">
        <v>143</v>
      </c>
      <c r="C53" s="42"/>
      <c r="D53" s="42"/>
      <c r="E53" s="42" t="s">
        <v>99</v>
      </c>
      <c r="F53" s="42"/>
      <c r="G53" s="97">
        <f t="shared" si="6"/>
        <v>36</v>
      </c>
      <c r="H53" s="106">
        <v>0</v>
      </c>
      <c r="I53" s="98">
        <f t="shared" si="7"/>
        <v>36</v>
      </c>
      <c r="J53" s="102">
        <v>24</v>
      </c>
      <c r="K53" s="102">
        <v>24</v>
      </c>
      <c r="L53" s="102">
        <v>0</v>
      </c>
      <c r="M53" s="102">
        <v>0</v>
      </c>
      <c r="N53" s="113">
        <v>0</v>
      </c>
      <c r="O53" s="114">
        <v>0</v>
      </c>
      <c r="P53" s="114">
        <v>36</v>
      </c>
      <c r="Q53" s="114">
        <v>0</v>
      </c>
    </row>
    <row r="54" spans="1:17" ht="45" customHeight="1" x14ac:dyDescent="0.2">
      <c r="A54" s="100" t="s">
        <v>144</v>
      </c>
      <c r="B54" s="116" t="s">
        <v>131</v>
      </c>
      <c r="C54" s="42"/>
      <c r="D54" s="42"/>
      <c r="E54" s="42"/>
      <c r="F54" s="42" t="s">
        <v>99</v>
      </c>
      <c r="G54" s="97">
        <f t="shared" si="6"/>
        <v>48</v>
      </c>
      <c r="H54" s="106">
        <v>0</v>
      </c>
      <c r="I54" s="98">
        <f t="shared" si="7"/>
        <v>48</v>
      </c>
      <c r="J54" s="102">
        <v>44</v>
      </c>
      <c r="K54" s="102">
        <v>44</v>
      </c>
      <c r="L54" s="102">
        <v>0</v>
      </c>
      <c r="M54" s="102">
        <v>0</v>
      </c>
      <c r="N54" s="113">
        <v>0</v>
      </c>
      <c r="O54" s="114">
        <v>0</v>
      </c>
      <c r="P54" s="114">
        <v>16</v>
      </c>
      <c r="Q54" s="114">
        <v>32</v>
      </c>
    </row>
    <row r="55" spans="1:17" ht="28.15" customHeight="1" x14ac:dyDescent="0.2">
      <c r="A55" s="109" t="s">
        <v>145</v>
      </c>
      <c r="B55" s="117" t="s">
        <v>146</v>
      </c>
      <c r="C55" s="42"/>
      <c r="D55" s="42"/>
      <c r="E55" s="42" t="s">
        <v>99</v>
      </c>
      <c r="F55" s="42"/>
      <c r="G55" s="97">
        <f t="shared" si="6"/>
        <v>32</v>
      </c>
      <c r="H55" s="106">
        <v>0</v>
      </c>
      <c r="I55" s="98">
        <f t="shared" si="7"/>
        <v>32</v>
      </c>
      <c r="J55" s="118">
        <v>4</v>
      </c>
      <c r="K55" s="118">
        <v>4</v>
      </c>
      <c r="L55" s="102">
        <v>0</v>
      </c>
      <c r="M55" s="102">
        <v>0</v>
      </c>
      <c r="N55" s="113">
        <v>0</v>
      </c>
      <c r="O55" s="114">
        <v>0</v>
      </c>
      <c r="P55" s="114">
        <v>32</v>
      </c>
      <c r="Q55" s="114">
        <v>0</v>
      </c>
    </row>
    <row r="56" spans="1:17" ht="31.5" x14ac:dyDescent="0.2">
      <c r="A56" s="43" t="s">
        <v>18</v>
      </c>
      <c r="B56" s="32" t="s">
        <v>19</v>
      </c>
      <c r="C56" s="32"/>
      <c r="D56" s="32"/>
      <c r="E56" s="32"/>
      <c r="F56" s="32"/>
      <c r="G56" s="38">
        <f>G57+G58+G59+G60+G61+G62</f>
        <v>329</v>
      </c>
      <c r="H56" s="38">
        <f>H57+H58+H59+H60+H61+H62</f>
        <v>14</v>
      </c>
      <c r="I56" s="38">
        <f>I57+I58+I59+I60+I61+I62</f>
        <v>319</v>
      </c>
      <c r="J56" s="38">
        <f>J57+J58+J59+J60+J61+J62</f>
        <v>128</v>
      </c>
      <c r="K56" s="38">
        <f>K57+K58+K59+K60+K61+K62</f>
        <v>128</v>
      </c>
      <c r="L56" s="38">
        <f t="shared" ref="L56:M56" si="8">L57+L58+L59+L60+L61+L62</f>
        <v>4</v>
      </c>
      <c r="M56" s="38">
        <f t="shared" si="8"/>
        <v>6</v>
      </c>
      <c r="N56" s="78">
        <f>N57+N58+N59+N60+N61+N62</f>
        <v>0</v>
      </c>
      <c r="O56" s="78">
        <f>O57+O58+O59+O60+O61+O62</f>
        <v>42</v>
      </c>
      <c r="P56" s="78">
        <f>P57+P58+P59+P60+P61+P62</f>
        <v>172</v>
      </c>
      <c r="Q56" s="78">
        <f>Q57+Q58+Q59+Q60+Q61+Q62</f>
        <v>105</v>
      </c>
    </row>
    <row r="57" spans="1:17" ht="15.75" x14ac:dyDescent="0.2">
      <c r="A57" s="42" t="s">
        <v>20</v>
      </c>
      <c r="B57" s="42" t="s">
        <v>21</v>
      </c>
      <c r="C57" s="42"/>
      <c r="D57" s="42"/>
      <c r="E57" s="42"/>
      <c r="F57" s="42"/>
      <c r="G57" s="41">
        <f>I57+L57+M57</f>
        <v>38</v>
      </c>
      <c r="H57" s="41"/>
      <c r="I57" s="42">
        <f>N57+O57+P57+Q57</f>
        <v>38</v>
      </c>
      <c r="J57" s="42">
        <v>12</v>
      </c>
      <c r="K57" s="42">
        <v>12</v>
      </c>
      <c r="L57" s="42">
        <v>0</v>
      </c>
      <c r="M57" s="42">
        <v>0</v>
      </c>
      <c r="N57" s="42">
        <v>0</v>
      </c>
      <c r="O57" s="42">
        <v>0</v>
      </c>
      <c r="P57" s="42">
        <v>38</v>
      </c>
      <c r="Q57" s="42">
        <v>0</v>
      </c>
    </row>
    <row r="58" spans="1:17" ht="15.75" x14ac:dyDescent="0.2">
      <c r="A58" s="42" t="s">
        <v>22</v>
      </c>
      <c r="B58" s="42" t="s">
        <v>23</v>
      </c>
      <c r="C58" s="42"/>
      <c r="D58" s="42"/>
      <c r="E58" s="42"/>
      <c r="F58" s="42" t="s">
        <v>92</v>
      </c>
      <c r="G58" s="41">
        <f t="shared" ref="G58:G62" si="9">I58+L58+M58</f>
        <v>84</v>
      </c>
      <c r="H58" s="41">
        <v>2</v>
      </c>
      <c r="I58" s="42">
        <f t="shared" ref="I58:I61" si="10">N58+O58+P58+Q58</f>
        <v>74</v>
      </c>
      <c r="J58" s="42">
        <v>18</v>
      </c>
      <c r="K58" s="42">
        <v>18</v>
      </c>
      <c r="L58" s="42">
        <v>4</v>
      </c>
      <c r="M58" s="42">
        <v>6</v>
      </c>
      <c r="N58" s="42">
        <v>0</v>
      </c>
      <c r="O58" s="42">
        <v>0</v>
      </c>
      <c r="P58" s="42">
        <v>32</v>
      </c>
      <c r="Q58" s="42">
        <v>42</v>
      </c>
    </row>
    <row r="59" spans="1:17" ht="15.75" x14ac:dyDescent="0.2">
      <c r="A59" s="42" t="s">
        <v>24</v>
      </c>
      <c r="B59" s="42" t="s">
        <v>25</v>
      </c>
      <c r="C59" s="42"/>
      <c r="D59" s="42"/>
      <c r="E59" s="42"/>
      <c r="F59" s="42"/>
      <c r="G59" s="41">
        <f t="shared" si="9"/>
        <v>74</v>
      </c>
      <c r="H59" s="41">
        <v>2</v>
      </c>
      <c r="I59" s="42">
        <f t="shared" si="10"/>
        <v>74</v>
      </c>
      <c r="J59" s="42">
        <v>36</v>
      </c>
      <c r="K59" s="42">
        <v>36</v>
      </c>
      <c r="L59" s="42">
        <v>0</v>
      </c>
      <c r="M59" s="42">
        <v>0</v>
      </c>
      <c r="N59" s="42">
        <v>0</v>
      </c>
      <c r="O59" s="42">
        <v>0</v>
      </c>
      <c r="P59" s="42">
        <v>32</v>
      </c>
      <c r="Q59" s="42">
        <v>42</v>
      </c>
    </row>
    <row r="60" spans="1:17" ht="15.75" x14ac:dyDescent="0.2">
      <c r="A60" s="42" t="s">
        <v>26</v>
      </c>
      <c r="B60" s="42" t="s">
        <v>27</v>
      </c>
      <c r="C60" s="42"/>
      <c r="D60" s="42" t="s">
        <v>99</v>
      </c>
      <c r="E60" s="42"/>
      <c r="F60" s="42"/>
      <c r="G60" s="41">
        <f t="shared" si="9"/>
        <v>42</v>
      </c>
      <c r="H60" s="41">
        <v>0</v>
      </c>
      <c r="I60" s="42">
        <f t="shared" si="10"/>
        <v>42</v>
      </c>
      <c r="J60" s="42">
        <v>16</v>
      </c>
      <c r="K60" s="42">
        <v>16</v>
      </c>
      <c r="L60" s="42">
        <v>0</v>
      </c>
      <c r="M60" s="42">
        <v>0</v>
      </c>
      <c r="N60" s="42">
        <v>0</v>
      </c>
      <c r="O60" s="42">
        <v>42</v>
      </c>
      <c r="P60" s="42">
        <v>0</v>
      </c>
      <c r="Q60" s="42">
        <v>0</v>
      </c>
    </row>
    <row r="61" spans="1:17" ht="31.5" x14ac:dyDescent="0.2">
      <c r="A61" s="42" t="s">
        <v>28</v>
      </c>
      <c r="B61" s="5" t="s">
        <v>29</v>
      </c>
      <c r="C61" s="5"/>
      <c r="D61" s="5"/>
      <c r="E61" s="5"/>
      <c r="F61" s="5" t="s">
        <v>99</v>
      </c>
      <c r="G61" s="41">
        <f t="shared" si="9"/>
        <v>53</v>
      </c>
      <c r="H61" s="41">
        <v>10</v>
      </c>
      <c r="I61" s="42">
        <f t="shared" si="10"/>
        <v>53</v>
      </c>
      <c r="J61" s="42">
        <v>34</v>
      </c>
      <c r="K61" s="42">
        <v>34</v>
      </c>
      <c r="L61" s="42">
        <v>0</v>
      </c>
      <c r="M61" s="42">
        <v>0</v>
      </c>
      <c r="N61" s="42">
        <v>0</v>
      </c>
      <c r="O61" s="42">
        <v>0</v>
      </c>
      <c r="P61" s="42">
        <v>32</v>
      </c>
      <c r="Q61" s="42">
        <v>21</v>
      </c>
    </row>
    <row r="62" spans="1:17" ht="15.75" x14ac:dyDescent="0.2">
      <c r="A62" s="42" t="s">
        <v>30</v>
      </c>
      <c r="B62" s="5" t="s">
        <v>147</v>
      </c>
      <c r="C62" s="5"/>
      <c r="D62" s="5"/>
      <c r="E62" s="5" t="s">
        <v>99</v>
      </c>
      <c r="F62" s="5"/>
      <c r="G62" s="41">
        <f t="shared" si="9"/>
        <v>38</v>
      </c>
      <c r="H62" s="41">
        <v>0</v>
      </c>
      <c r="I62" s="42">
        <f>N62+O62+P62+Q62</f>
        <v>38</v>
      </c>
      <c r="J62" s="42">
        <v>12</v>
      </c>
      <c r="K62" s="42">
        <v>12</v>
      </c>
      <c r="L62" s="42">
        <v>0</v>
      </c>
      <c r="M62" s="42">
        <v>0</v>
      </c>
      <c r="N62" s="42">
        <v>0</v>
      </c>
      <c r="O62" s="42">
        <v>0</v>
      </c>
      <c r="P62" s="42">
        <v>38</v>
      </c>
      <c r="Q62" s="42">
        <v>0</v>
      </c>
    </row>
    <row r="63" spans="1:17" ht="31.5" x14ac:dyDescent="0.2">
      <c r="A63" s="43" t="s">
        <v>31</v>
      </c>
      <c r="B63" s="32" t="s">
        <v>32</v>
      </c>
      <c r="C63" s="32"/>
      <c r="D63" s="32"/>
      <c r="E63" s="32"/>
      <c r="F63" s="32"/>
      <c r="G63" s="38">
        <f>G64</f>
        <v>919</v>
      </c>
      <c r="H63" s="38">
        <f t="shared" ref="H63:Q63" si="11">H64</f>
        <v>34</v>
      </c>
      <c r="I63" s="43">
        <f t="shared" si="11"/>
        <v>857</v>
      </c>
      <c r="J63" s="43">
        <f t="shared" si="11"/>
        <v>120</v>
      </c>
      <c r="K63" s="43">
        <f t="shared" si="11"/>
        <v>768</v>
      </c>
      <c r="L63" s="43">
        <f t="shared" si="11"/>
        <v>26</v>
      </c>
      <c r="M63" s="43">
        <f t="shared" si="11"/>
        <v>36</v>
      </c>
      <c r="N63" s="43">
        <f t="shared" si="11"/>
        <v>0</v>
      </c>
      <c r="O63" s="43">
        <f t="shared" si="11"/>
        <v>80</v>
      </c>
      <c r="P63" s="43">
        <f t="shared" si="11"/>
        <v>200</v>
      </c>
      <c r="Q63" s="43">
        <f t="shared" si="11"/>
        <v>577</v>
      </c>
    </row>
    <row r="64" spans="1:17" ht="15.75" x14ac:dyDescent="0.2">
      <c r="A64" s="39" t="s">
        <v>33</v>
      </c>
      <c r="B64" s="39" t="s">
        <v>34</v>
      </c>
      <c r="C64" s="39"/>
      <c r="D64" s="39"/>
      <c r="E64" s="39"/>
      <c r="F64" s="39"/>
      <c r="G64" s="39">
        <f t="shared" ref="G64:P64" si="12">G65+G70+G74</f>
        <v>919</v>
      </c>
      <c r="H64" s="39">
        <f t="shared" si="12"/>
        <v>34</v>
      </c>
      <c r="I64" s="39">
        <f t="shared" si="12"/>
        <v>857</v>
      </c>
      <c r="J64" s="39">
        <f t="shared" si="12"/>
        <v>120</v>
      </c>
      <c r="K64" s="39">
        <f t="shared" si="12"/>
        <v>768</v>
      </c>
      <c r="L64" s="39">
        <f t="shared" si="12"/>
        <v>26</v>
      </c>
      <c r="M64" s="39">
        <f t="shared" si="12"/>
        <v>36</v>
      </c>
      <c r="N64" s="39">
        <f t="shared" si="12"/>
        <v>0</v>
      </c>
      <c r="O64" s="39">
        <f t="shared" si="12"/>
        <v>80</v>
      </c>
      <c r="P64" s="39">
        <f t="shared" si="12"/>
        <v>200</v>
      </c>
      <c r="Q64" s="39">
        <f>Q65+Q70+Q74</f>
        <v>577</v>
      </c>
    </row>
    <row r="65" spans="1:17" ht="47.25" x14ac:dyDescent="0.2">
      <c r="A65" s="81" t="s">
        <v>35</v>
      </c>
      <c r="B65" s="82" t="s">
        <v>36</v>
      </c>
      <c r="C65" s="82"/>
      <c r="D65" s="82"/>
      <c r="E65" s="82"/>
      <c r="F65" s="82" t="s">
        <v>162</v>
      </c>
      <c r="G65" s="81">
        <f>I65+L65+M65</f>
        <v>441</v>
      </c>
      <c r="H65" s="81">
        <f t="shared" ref="H65" si="13">H66+H67+H68+H69</f>
        <v>20</v>
      </c>
      <c r="I65" s="81">
        <f t="shared" ref="I65" si="14">I66+I67+I68+I69</f>
        <v>411</v>
      </c>
      <c r="J65" s="81">
        <f t="shared" ref="J65" si="15">J66+J67+J68+J69</f>
        <v>72</v>
      </c>
      <c r="K65" s="81">
        <f t="shared" ref="K65" si="16">K66+K67+K68+K69</f>
        <v>360</v>
      </c>
      <c r="L65" s="81">
        <v>12</v>
      </c>
      <c r="M65" s="81">
        <v>18</v>
      </c>
      <c r="N65" s="81">
        <f t="shared" ref="N65" si="17">N66+N67+N68+N69</f>
        <v>0</v>
      </c>
      <c r="O65" s="81">
        <f t="shared" ref="O65:Q65" si="18">O66+O67+O68+O69</f>
        <v>80</v>
      </c>
      <c r="P65" s="81">
        <f t="shared" si="18"/>
        <v>148</v>
      </c>
      <c r="Q65" s="81">
        <f t="shared" si="18"/>
        <v>183</v>
      </c>
    </row>
    <row r="66" spans="1:17" ht="47.25" x14ac:dyDescent="0.2">
      <c r="A66" s="5" t="s">
        <v>87</v>
      </c>
      <c r="B66" s="5" t="s">
        <v>149</v>
      </c>
      <c r="C66" s="5"/>
      <c r="D66" s="5"/>
      <c r="E66" s="5"/>
      <c r="F66" s="5" t="s">
        <v>92</v>
      </c>
      <c r="G66" s="41">
        <f>I66+L66+M66</f>
        <v>90</v>
      </c>
      <c r="H66" s="41">
        <v>10</v>
      </c>
      <c r="I66" s="42">
        <f>N66+O66+P66+Q66</f>
        <v>80</v>
      </c>
      <c r="J66" s="42">
        <v>24</v>
      </c>
      <c r="K66" s="42">
        <v>24</v>
      </c>
      <c r="L66" s="42">
        <v>4</v>
      </c>
      <c r="M66" s="42">
        <v>6</v>
      </c>
      <c r="N66" s="42">
        <v>0</v>
      </c>
      <c r="O66" s="42">
        <v>22</v>
      </c>
      <c r="P66" s="42">
        <v>20</v>
      </c>
      <c r="Q66" s="42">
        <v>38</v>
      </c>
    </row>
    <row r="67" spans="1:17" ht="63" x14ac:dyDescent="0.2">
      <c r="A67" s="5" t="s">
        <v>150</v>
      </c>
      <c r="B67" s="5" t="s">
        <v>151</v>
      </c>
      <c r="C67" s="5"/>
      <c r="D67" s="5"/>
      <c r="E67" s="5"/>
      <c r="F67" s="5" t="s">
        <v>92</v>
      </c>
      <c r="G67" s="41">
        <f t="shared" ref="G67:G69" si="19">I67+L67+M67</f>
        <v>89</v>
      </c>
      <c r="H67" s="41">
        <v>10</v>
      </c>
      <c r="I67" s="42">
        <f t="shared" ref="I67:I69" si="20">N67+O67+P67+Q67</f>
        <v>79</v>
      </c>
      <c r="J67" s="42">
        <v>48</v>
      </c>
      <c r="K67" s="42">
        <v>48</v>
      </c>
      <c r="L67" s="42">
        <v>4</v>
      </c>
      <c r="M67" s="42">
        <v>6</v>
      </c>
      <c r="N67" s="42">
        <v>0</v>
      </c>
      <c r="O67" s="42">
        <v>22</v>
      </c>
      <c r="P67" s="42">
        <v>20</v>
      </c>
      <c r="Q67" s="42">
        <v>37</v>
      </c>
    </row>
    <row r="68" spans="1:17" ht="15.75" x14ac:dyDescent="0.2">
      <c r="A68" s="42" t="s">
        <v>37</v>
      </c>
      <c r="B68" s="42" t="s">
        <v>38</v>
      </c>
      <c r="C68" s="42"/>
      <c r="D68" s="42"/>
      <c r="E68" s="42"/>
      <c r="F68" s="182" t="s">
        <v>99</v>
      </c>
      <c r="G68" s="41">
        <f t="shared" si="19"/>
        <v>108</v>
      </c>
      <c r="H68" s="41">
        <v>0</v>
      </c>
      <c r="I68" s="42">
        <f t="shared" si="20"/>
        <v>108</v>
      </c>
      <c r="J68" s="42">
        <v>0</v>
      </c>
      <c r="K68" s="42">
        <v>108</v>
      </c>
      <c r="L68" s="42">
        <v>0</v>
      </c>
      <c r="M68" s="42">
        <v>0</v>
      </c>
      <c r="N68" s="42">
        <v>0</v>
      </c>
      <c r="O68" s="58">
        <v>36</v>
      </c>
      <c r="P68" s="58">
        <v>36</v>
      </c>
      <c r="Q68" s="58">
        <v>36</v>
      </c>
    </row>
    <row r="69" spans="1:17" ht="15.75" x14ac:dyDescent="0.2">
      <c r="A69" s="42" t="s">
        <v>39</v>
      </c>
      <c r="B69" s="42" t="s">
        <v>40</v>
      </c>
      <c r="C69" s="42"/>
      <c r="D69" s="42"/>
      <c r="E69" s="42"/>
      <c r="F69" s="183"/>
      <c r="G69" s="41">
        <f t="shared" si="19"/>
        <v>144</v>
      </c>
      <c r="H69" s="41">
        <v>0</v>
      </c>
      <c r="I69" s="42">
        <f t="shared" si="20"/>
        <v>144</v>
      </c>
      <c r="J69" s="42">
        <v>0</v>
      </c>
      <c r="K69" s="42">
        <v>180</v>
      </c>
      <c r="L69" s="42">
        <v>0</v>
      </c>
      <c r="M69" s="42">
        <v>0</v>
      </c>
      <c r="N69" s="42">
        <v>0</v>
      </c>
      <c r="O69" s="42">
        <v>0</v>
      </c>
      <c r="P69" s="90">
        <v>72</v>
      </c>
      <c r="Q69" s="90">
        <v>72</v>
      </c>
    </row>
    <row r="70" spans="1:17" ht="63" x14ac:dyDescent="0.2">
      <c r="A70" s="81" t="s">
        <v>41</v>
      </c>
      <c r="B70" s="82" t="s">
        <v>152</v>
      </c>
      <c r="C70" s="82"/>
      <c r="D70" s="82"/>
      <c r="E70" s="82"/>
      <c r="F70" s="82" t="s">
        <v>162</v>
      </c>
      <c r="G70" s="83">
        <f>I70+L70+M70</f>
        <v>330</v>
      </c>
      <c r="H70" s="83">
        <f t="shared" ref="H70:Q70" si="21">H71+H72+H73</f>
        <v>10</v>
      </c>
      <c r="I70" s="83">
        <f t="shared" si="21"/>
        <v>310</v>
      </c>
      <c r="J70" s="83">
        <f t="shared" si="21"/>
        <v>24</v>
      </c>
      <c r="K70" s="83">
        <f t="shared" si="21"/>
        <v>312</v>
      </c>
      <c r="L70" s="83">
        <v>8</v>
      </c>
      <c r="M70" s="83">
        <v>12</v>
      </c>
      <c r="N70" s="83">
        <f t="shared" si="21"/>
        <v>0</v>
      </c>
      <c r="O70" s="83">
        <f t="shared" si="21"/>
        <v>0</v>
      </c>
      <c r="P70" s="83">
        <f t="shared" si="21"/>
        <v>52</v>
      </c>
      <c r="Q70" s="83">
        <f t="shared" si="21"/>
        <v>258</v>
      </c>
    </row>
    <row r="71" spans="1:17" ht="63" x14ac:dyDescent="0.2">
      <c r="A71" s="5" t="s">
        <v>84</v>
      </c>
      <c r="B71" s="5" t="s">
        <v>153</v>
      </c>
      <c r="C71" s="5"/>
      <c r="D71" s="5"/>
      <c r="E71" s="5"/>
      <c r="F71" s="5" t="s">
        <v>92</v>
      </c>
      <c r="G71" s="41">
        <f>I71+L71+M71</f>
        <v>68</v>
      </c>
      <c r="H71" s="41">
        <v>10</v>
      </c>
      <c r="I71" s="42">
        <f>N71+O71+P71+Q71</f>
        <v>58</v>
      </c>
      <c r="J71" s="42">
        <v>24</v>
      </c>
      <c r="K71" s="42">
        <v>24</v>
      </c>
      <c r="L71" s="42">
        <v>4</v>
      </c>
      <c r="M71" s="42">
        <v>6</v>
      </c>
      <c r="N71" s="42">
        <v>0</v>
      </c>
      <c r="O71" s="42">
        <v>0</v>
      </c>
      <c r="P71" s="42">
        <v>16</v>
      </c>
      <c r="Q71" s="42">
        <v>42</v>
      </c>
    </row>
    <row r="72" spans="1:17" ht="15.75" x14ac:dyDescent="0.2">
      <c r="A72" s="42" t="s">
        <v>42</v>
      </c>
      <c r="B72" s="42" t="s">
        <v>38</v>
      </c>
      <c r="C72" s="46"/>
      <c r="D72" s="46"/>
      <c r="E72" s="46"/>
      <c r="F72" s="182" t="s">
        <v>99</v>
      </c>
      <c r="G72" s="41">
        <f t="shared" ref="G72:G73" si="22">I72+L72+M72</f>
        <v>108</v>
      </c>
      <c r="H72" s="41">
        <v>0</v>
      </c>
      <c r="I72" s="42">
        <f t="shared" ref="I72:I73" si="23">N72+O72+P72+Q72</f>
        <v>108</v>
      </c>
      <c r="J72" s="42">
        <v>0</v>
      </c>
      <c r="K72" s="42">
        <v>108</v>
      </c>
      <c r="L72" s="42">
        <v>0</v>
      </c>
      <c r="M72" s="42">
        <v>0</v>
      </c>
      <c r="N72" s="42">
        <v>0</v>
      </c>
      <c r="O72" s="42">
        <v>0</v>
      </c>
      <c r="P72" s="58">
        <v>36</v>
      </c>
      <c r="Q72" s="58">
        <v>72</v>
      </c>
    </row>
    <row r="73" spans="1:17" ht="15.75" x14ac:dyDescent="0.2">
      <c r="A73" s="49" t="s">
        <v>43</v>
      </c>
      <c r="B73" s="49" t="s">
        <v>40</v>
      </c>
      <c r="C73" s="47"/>
      <c r="D73" s="47"/>
      <c r="E73" s="47"/>
      <c r="F73" s="183"/>
      <c r="G73" s="41">
        <f t="shared" si="22"/>
        <v>144</v>
      </c>
      <c r="H73" s="48">
        <v>0</v>
      </c>
      <c r="I73" s="42">
        <f t="shared" si="23"/>
        <v>144</v>
      </c>
      <c r="J73" s="49">
        <v>0</v>
      </c>
      <c r="K73" s="49">
        <v>180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91">
        <v>144</v>
      </c>
    </row>
    <row r="74" spans="1:17" ht="31.5" x14ac:dyDescent="0.2">
      <c r="A74" s="84" t="s">
        <v>53</v>
      </c>
      <c r="B74" s="85" t="s">
        <v>50</v>
      </c>
      <c r="C74" s="86"/>
      <c r="D74" s="86"/>
      <c r="E74" s="86"/>
      <c r="F74" s="82" t="s">
        <v>162</v>
      </c>
      <c r="G74" s="87">
        <f>I74+L74+M74</f>
        <v>148</v>
      </c>
      <c r="H74" s="87">
        <f t="shared" ref="H74:N74" si="24">H75+H76+H77</f>
        <v>4</v>
      </c>
      <c r="I74" s="88">
        <f>I75+I76+I77</f>
        <v>136</v>
      </c>
      <c r="J74" s="88">
        <f>J75+J76+J77</f>
        <v>24</v>
      </c>
      <c r="K74" s="88">
        <v>96</v>
      </c>
      <c r="L74" s="88">
        <v>6</v>
      </c>
      <c r="M74" s="88">
        <v>6</v>
      </c>
      <c r="N74" s="88">
        <f t="shared" si="24"/>
        <v>0</v>
      </c>
      <c r="O74" s="88">
        <f>O75+O76+O77</f>
        <v>0</v>
      </c>
      <c r="P74" s="88">
        <f>P75+P76+P77</f>
        <v>0</v>
      </c>
      <c r="Q74" s="88">
        <f>Q75+Q76+Q77</f>
        <v>136</v>
      </c>
    </row>
    <row r="75" spans="1:17" ht="31.5" x14ac:dyDescent="0.2">
      <c r="A75" s="61" t="s">
        <v>54</v>
      </c>
      <c r="B75" s="68" t="s">
        <v>51</v>
      </c>
      <c r="C75" s="62"/>
      <c r="D75" s="62"/>
      <c r="E75" s="62"/>
      <c r="F75" s="62"/>
      <c r="G75" s="50">
        <f>I75+L75+M75</f>
        <v>32</v>
      </c>
      <c r="H75" s="50">
        <v>2</v>
      </c>
      <c r="I75" s="63">
        <f>O75+P75+Q75</f>
        <v>32</v>
      </c>
      <c r="J75" s="63">
        <v>12</v>
      </c>
      <c r="K75" s="63">
        <v>12</v>
      </c>
      <c r="L75" s="63">
        <v>0</v>
      </c>
      <c r="M75" s="63">
        <v>0</v>
      </c>
      <c r="N75" s="63">
        <v>0</v>
      </c>
      <c r="O75" s="63">
        <v>0</v>
      </c>
      <c r="P75" s="63">
        <v>0</v>
      </c>
      <c r="Q75" s="63">
        <v>32</v>
      </c>
    </row>
    <row r="76" spans="1:17" ht="31.5" customHeight="1" x14ac:dyDescent="0.2">
      <c r="A76" s="64" t="s">
        <v>56</v>
      </c>
      <c r="B76" s="69" t="s">
        <v>52</v>
      </c>
      <c r="C76" s="51"/>
      <c r="D76" s="51"/>
      <c r="E76" s="51"/>
      <c r="F76" s="51"/>
      <c r="G76" s="50">
        <f t="shared" ref="G76:G77" si="25">I76+L76+M76</f>
        <v>32</v>
      </c>
      <c r="H76" s="41">
        <v>2</v>
      </c>
      <c r="I76" s="63">
        <f t="shared" ref="I76:I77" si="26">O76+P76+Q76</f>
        <v>32</v>
      </c>
      <c r="J76" s="65">
        <v>12</v>
      </c>
      <c r="K76" s="65">
        <v>12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32</v>
      </c>
    </row>
    <row r="77" spans="1:17" ht="15.75" x14ac:dyDescent="0.2">
      <c r="A77" s="64" t="s">
        <v>55</v>
      </c>
      <c r="B77" s="69" t="s">
        <v>38</v>
      </c>
      <c r="C77" s="51"/>
      <c r="D77" s="51"/>
      <c r="E77" s="51"/>
      <c r="F77" s="51"/>
      <c r="G77" s="50">
        <f t="shared" si="25"/>
        <v>72</v>
      </c>
      <c r="H77" s="66">
        <v>0</v>
      </c>
      <c r="I77" s="63">
        <f t="shared" si="26"/>
        <v>72</v>
      </c>
      <c r="J77" s="65">
        <v>0</v>
      </c>
      <c r="K77" s="65">
        <v>72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92">
        <v>72</v>
      </c>
    </row>
    <row r="78" spans="1:17" ht="63" x14ac:dyDescent="0.2">
      <c r="A78" s="89"/>
      <c r="B78" s="31" t="s">
        <v>44</v>
      </c>
      <c r="C78" s="32" t="s">
        <v>96</v>
      </c>
      <c r="D78" s="32" t="s">
        <v>157</v>
      </c>
      <c r="E78" s="32" t="s">
        <v>158</v>
      </c>
      <c r="F78" s="32" t="s">
        <v>159</v>
      </c>
      <c r="G78" s="38">
        <f t="shared" ref="G78:P78" si="27">G32+G50+G56+G63</f>
        <v>2916</v>
      </c>
      <c r="H78" s="38">
        <f t="shared" si="27"/>
        <v>50</v>
      </c>
      <c r="I78" s="38">
        <f t="shared" si="27"/>
        <v>2772</v>
      </c>
      <c r="J78" s="38">
        <f t="shared" si="27"/>
        <v>1117</v>
      </c>
      <c r="K78" s="38">
        <f t="shared" si="27"/>
        <v>1339</v>
      </c>
      <c r="L78" s="38">
        <f t="shared" si="27"/>
        <v>78</v>
      </c>
      <c r="M78" s="38">
        <f t="shared" si="27"/>
        <v>66</v>
      </c>
      <c r="N78" s="38">
        <f t="shared" si="27"/>
        <v>612</v>
      </c>
      <c r="O78" s="38">
        <f t="shared" si="27"/>
        <v>792</v>
      </c>
      <c r="P78" s="38">
        <f t="shared" si="27"/>
        <v>612</v>
      </c>
      <c r="Q78" s="38">
        <f>Q32+Q50+Q56+Q63</f>
        <v>756</v>
      </c>
    </row>
    <row r="79" spans="1:17" ht="30" x14ac:dyDescent="0.2">
      <c r="A79" s="2" t="s">
        <v>45</v>
      </c>
      <c r="B79" s="33" t="s">
        <v>85</v>
      </c>
      <c r="C79" s="52"/>
      <c r="D79" s="52"/>
      <c r="E79" s="52"/>
      <c r="F79" s="52"/>
      <c r="G79" s="45">
        <v>36</v>
      </c>
      <c r="H79" s="53"/>
      <c r="I79" s="44">
        <v>36</v>
      </c>
      <c r="J79" s="54"/>
      <c r="K79" s="54"/>
      <c r="L79" s="54"/>
      <c r="M79" s="54"/>
      <c r="N79" s="54"/>
      <c r="O79" s="54"/>
      <c r="P79" s="54"/>
      <c r="Q79" s="44">
        <v>36</v>
      </c>
    </row>
    <row r="80" spans="1:17" ht="15.75" x14ac:dyDescent="0.2">
      <c r="A80" s="2" t="s">
        <v>155</v>
      </c>
      <c r="B80" s="33" t="s">
        <v>59</v>
      </c>
      <c r="C80" s="52"/>
      <c r="D80" s="52"/>
      <c r="E80" s="52"/>
      <c r="F80" s="52"/>
      <c r="G80" s="45"/>
      <c r="H80" s="53"/>
      <c r="I80" s="44">
        <v>144</v>
      </c>
      <c r="J80" s="54"/>
      <c r="K80" s="54"/>
      <c r="L80" s="54"/>
      <c r="M80" s="54"/>
      <c r="N80" s="54"/>
      <c r="O80" s="54"/>
      <c r="P80" s="54"/>
      <c r="Q80" s="44"/>
    </row>
    <row r="81" spans="1:17" ht="15.75" x14ac:dyDescent="0.2">
      <c r="A81" s="2" t="s">
        <v>156</v>
      </c>
      <c r="B81" s="33"/>
      <c r="C81" s="52"/>
      <c r="D81" s="52"/>
      <c r="E81" s="52"/>
      <c r="F81" s="52"/>
      <c r="G81" s="45">
        <f>G79+G78</f>
        <v>2952</v>
      </c>
      <c r="H81" s="53"/>
      <c r="I81" s="45">
        <f>I80+I79+I78</f>
        <v>2952</v>
      </c>
      <c r="J81" s="54"/>
      <c r="K81" s="54"/>
      <c r="L81" s="93"/>
      <c r="M81" s="93"/>
      <c r="N81" s="54"/>
      <c r="O81" s="54"/>
      <c r="P81" s="54"/>
      <c r="Q81" s="44"/>
    </row>
    <row r="82" spans="1:17" ht="16.5" customHeight="1" x14ac:dyDescent="0.2">
      <c r="A82" s="160" t="s">
        <v>127</v>
      </c>
      <c r="B82" s="161"/>
      <c r="C82" s="161"/>
      <c r="D82" s="161"/>
      <c r="E82" s="161"/>
      <c r="F82" s="161"/>
      <c r="G82" s="161"/>
      <c r="H82" s="162"/>
      <c r="I82" s="154" t="s">
        <v>46</v>
      </c>
      <c r="J82" s="155"/>
      <c r="K82" s="156"/>
      <c r="L82" s="74"/>
      <c r="M82" s="74"/>
      <c r="N82" s="29">
        <f>N76+N75+N71+N66+N56+N32</f>
        <v>612</v>
      </c>
      <c r="O82" s="29">
        <v>756</v>
      </c>
      <c r="P82" s="29">
        <v>468</v>
      </c>
      <c r="Q82" s="29">
        <v>360</v>
      </c>
    </row>
    <row r="83" spans="1:17" ht="15.75" x14ac:dyDescent="0.2">
      <c r="A83" s="163"/>
      <c r="B83" s="164"/>
      <c r="C83" s="164"/>
      <c r="D83" s="164"/>
      <c r="E83" s="164"/>
      <c r="F83" s="164"/>
      <c r="G83" s="164"/>
      <c r="H83" s="165"/>
      <c r="I83" s="154" t="s">
        <v>47</v>
      </c>
      <c r="J83" s="155"/>
      <c r="K83" s="156"/>
      <c r="L83" s="74"/>
      <c r="M83" s="74"/>
      <c r="N83" s="4">
        <f>N77+N72+N68</f>
        <v>0</v>
      </c>
      <c r="O83" s="4">
        <f>O77+O72+O68</f>
        <v>36</v>
      </c>
      <c r="P83" s="4">
        <f>P77+P72+P68</f>
        <v>72</v>
      </c>
      <c r="Q83" s="4">
        <f>Q77+Q72+Q68</f>
        <v>180</v>
      </c>
    </row>
    <row r="84" spans="1:17" ht="23.25" customHeight="1" x14ac:dyDescent="0.2">
      <c r="A84" s="163"/>
      <c r="B84" s="164"/>
      <c r="C84" s="164"/>
      <c r="D84" s="164"/>
      <c r="E84" s="164"/>
      <c r="F84" s="164"/>
      <c r="G84" s="164"/>
      <c r="H84" s="165"/>
      <c r="I84" s="157" t="s">
        <v>48</v>
      </c>
      <c r="J84" s="158"/>
      <c r="K84" s="159"/>
      <c r="L84" s="75"/>
      <c r="M84" s="75"/>
      <c r="N84" s="4">
        <f>N73+N69</f>
        <v>0</v>
      </c>
      <c r="O84" s="4">
        <f>O73+O69</f>
        <v>0</v>
      </c>
      <c r="P84" s="4">
        <f>P73+P69</f>
        <v>72</v>
      </c>
      <c r="Q84" s="4">
        <f>Q73+Q69</f>
        <v>216</v>
      </c>
    </row>
    <row r="85" spans="1:17" ht="18.600000000000001" customHeight="1" x14ac:dyDescent="0.2">
      <c r="A85" s="163" t="s">
        <v>125</v>
      </c>
      <c r="B85" s="164"/>
      <c r="C85" s="164"/>
      <c r="D85" s="164"/>
      <c r="E85" s="164"/>
      <c r="F85" s="164"/>
      <c r="G85" s="164"/>
      <c r="H85" s="165"/>
      <c r="I85" s="154" t="s">
        <v>49</v>
      </c>
      <c r="J85" s="155"/>
      <c r="K85" s="156"/>
      <c r="L85" s="74"/>
      <c r="M85" s="74"/>
      <c r="N85" s="4">
        <v>0</v>
      </c>
      <c r="O85" s="4">
        <v>4</v>
      </c>
      <c r="P85" s="4">
        <v>0</v>
      </c>
      <c r="Q85" s="4">
        <v>7</v>
      </c>
    </row>
    <row r="86" spans="1:17" ht="15.75" x14ac:dyDescent="0.2">
      <c r="A86" s="163"/>
      <c r="B86" s="164"/>
      <c r="C86" s="164"/>
      <c r="D86" s="164"/>
      <c r="E86" s="164"/>
      <c r="F86" s="164"/>
      <c r="G86" s="164"/>
      <c r="H86" s="165"/>
      <c r="I86" s="154" t="s">
        <v>102</v>
      </c>
      <c r="J86" s="155"/>
      <c r="K86" s="156"/>
      <c r="L86" s="74"/>
      <c r="M86" s="74"/>
      <c r="N86" s="4">
        <v>0</v>
      </c>
      <c r="O86" s="4" t="s">
        <v>104</v>
      </c>
      <c r="P86" s="4">
        <v>6</v>
      </c>
      <c r="Q86" s="4" t="s">
        <v>160</v>
      </c>
    </row>
    <row r="87" spans="1:17" ht="15.75" x14ac:dyDescent="0.2">
      <c r="A87" s="166"/>
      <c r="B87" s="167"/>
      <c r="C87" s="167"/>
      <c r="D87" s="167"/>
      <c r="E87" s="167"/>
      <c r="F87" s="167"/>
      <c r="G87" s="167"/>
      <c r="H87" s="168"/>
      <c r="I87" s="154" t="s">
        <v>101</v>
      </c>
      <c r="J87" s="155"/>
      <c r="K87" s="156"/>
      <c r="L87" s="74"/>
      <c r="M87" s="74"/>
      <c r="N87" s="4" t="s">
        <v>103</v>
      </c>
      <c r="O87" s="4">
        <v>0</v>
      </c>
      <c r="P87" s="4">
        <v>0</v>
      </c>
      <c r="Q87" s="4">
        <v>0</v>
      </c>
    </row>
    <row r="88" spans="1:17" x14ac:dyDescent="0.2">
      <c r="P88" s="67"/>
      <c r="Q88" s="67"/>
    </row>
  </sheetData>
  <mergeCells count="54">
    <mergeCell ref="A82:H84"/>
    <mergeCell ref="A85:H87"/>
    <mergeCell ref="A28:A30"/>
    <mergeCell ref="B28:B30"/>
    <mergeCell ref="G29:G30"/>
    <mergeCell ref="C29:D29"/>
    <mergeCell ref="H29:H30"/>
    <mergeCell ref="G28:M28"/>
    <mergeCell ref="L29:L30"/>
    <mergeCell ref="M29:M30"/>
    <mergeCell ref="C31:F31"/>
    <mergeCell ref="E29:F29"/>
    <mergeCell ref="I29:K29"/>
    <mergeCell ref="F68:F69"/>
    <mergeCell ref="F72:F73"/>
    <mergeCell ref="I87:K87"/>
    <mergeCell ref="I82:K82"/>
    <mergeCell ref="I83:K83"/>
    <mergeCell ref="I84:K84"/>
    <mergeCell ref="I85:K85"/>
    <mergeCell ref="I86:K86"/>
    <mergeCell ref="A12:S12"/>
    <mergeCell ref="A13:S13"/>
    <mergeCell ref="H14:S14"/>
    <mergeCell ref="A1:T1"/>
    <mergeCell ref="A2:T2"/>
    <mergeCell ref="A3:T3"/>
    <mergeCell ref="P4:Q4"/>
    <mergeCell ref="P5:T5"/>
    <mergeCell ref="P7:T7"/>
    <mergeCell ref="A8:S8"/>
    <mergeCell ref="A9:T9"/>
    <mergeCell ref="A10:T10"/>
    <mergeCell ref="A11:S11"/>
    <mergeCell ref="A20:A22"/>
    <mergeCell ref="B20:B21"/>
    <mergeCell ref="G20:H20"/>
    <mergeCell ref="K20:K21"/>
    <mergeCell ref="A19:N19"/>
    <mergeCell ref="N20:N21"/>
    <mergeCell ref="C20:F21"/>
    <mergeCell ref="C22:F22"/>
    <mergeCell ref="N28:Q28"/>
    <mergeCell ref="C28:F28"/>
    <mergeCell ref="J20:J21"/>
    <mergeCell ref="N29:O29"/>
    <mergeCell ref="H15:S15"/>
    <mergeCell ref="H16:S16"/>
    <mergeCell ref="H17:S17"/>
    <mergeCell ref="H18:S18"/>
    <mergeCell ref="P29:Q29"/>
    <mergeCell ref="C25:F25"/>
    <mergeCell ref="C23:F23"/>
    <mergeCell ref="C24:F24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5" sqref="D4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Лист1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Программист</dc:creator>
  <cp:keywords/>
  <dc:description/>
  <cp:lastModifiedBy>Заместитель по УПР</cp:lastModifiedBy>
  <cp:lastPrinted>2019-10-30T10:22:29Z</cp:lastPrinted>
  <dcterms:created xsi:type="dcterms:W3CDTF">2019-10-14T11:42:52Z</dcterms:created>
  <dcterms:modified xsi:type="dcterms:W3CDTF">2025-07-01T10:48:57Z</dcterms:modified>
  <cp:category/>
</cp:coreProperties>
</file>