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P86" i="2" l="1"/>
  <c r="P85" i="2"/>
  <c r="M85" i="2"/>
  <c r="J62" i="2"/>
  <c r="I51" i="2"/>
  <c r="E51" i="2"/>
  <c r="G51" i="2"/>
  <c r="H51" i="2"/>
  <c r="J51" i="2"/>
  <c r="K51" i="2"/>
  <c r="L51" i="2"/>
  <c r="N51" i="2"/>
  <c r="O51" i="2"/>
  <c r="P51" i="2"/>
  <c r="M51" i="2"/>
  <c r="F59" i="2"/>
  <c r="F60" i="2"/>
  <c r="D60" i="2" s="1"/>
  <c r="K87" i="2"/>
  <c r="L87" i="2"/>
  <c r="M87" i="2"/>
  <c r="N87" i="2"/>
  <c r="O87" i="2"/>
  <c r="P87" i="2"/>
  <c r="E72" i="2"/>
  <c r="G72" i="2"/>
  <c r="K72" i="2"/>
  <c r="L72" i="2"/>
  <c r="M72" i="2"/>
  <c r="N72" i="2"/>
  <c r="O72" i="2"/>
  <c r="P72" i="2"/>
  <c r="D59" i="2" l="1"/>
  <c r="D76" i="2"/>
  <c r="D77" i="2"/>
  <c r="D78" i="2"/>
  <c r="F77" i="2"/>
  <c r="F78" i="2"/>
  <c r="F76" i="2"/>
  <c r="F74" i="2"/>
  <c r="F73" i="2"/>
  <c r="F70" i="2"/>
  <c r="F71" i="2"/>
  <c r="F69" i="2"/>
  <c r="F65" i="2"/>
  <c r="F66" i="2"/>
  <c r="F67" i="2"/>
  <c r="F64" i="2"/>
  <c r="F79" i="2"/>
  <c r="D79" i="2" s="1"/>
  <c r="F53" i="2"/>
  <c r="D53" i="2" s="1"/>
  <c r="F54" i="2"/>
  <c r="D54" i="2" s="1"/>
  <c r="F55" i="2"/>
  <c r="D55" i="2" s="1"/>
  <c r="F56" i="2"/>
  <c r="D56" i="2" s="1"/>
  <c r="F57" i="2"/>
  <c r="D57" i="2" s="1"/>
  <c r="F58" i="2"/>
  <c r="D58" i="2" s="1"/>
  <c r="F52" i="2"/>
  <c r="D52" i="2" s="1"/>
  <c r="F72" i="2" l="1"/>
  <c r="F51" i="2"/>
  <c r="F37" i="2"/>
  <c r="D37" i="2" s="1"/>
  <c r="F38" i="2"/>
  <c r="D38" i="2" s="1"/>
  <c r="F39" i="2"/>
  <c r="D39" i="2" s="1"/>
  <c r="F40" i="2"/>
  <c r="D40" i="2" s="1"/>
  <c r="F41" i="2"/>
  <c r="D41" i="2" s="1"/>
  <c r="F42" i="2"/>
  <c r="D42" i="2" s="1"/>
  <c r="F43" i="2"/>
  <c r="D43" i="2" s="1"/>
  <c r="F44" i="2"/>
  <c r="D44" i="2" s="1"/>
  <c r="F45" i="2"/>
  <c r="D45" i="2" s="1"/>
  <c r="F46" i="2"/>
  <c r="D46" i="2" s="1"/>
  <c r="F47" i="2"/>
  <c r="D47" i="2" s="1"/>
  <c r="F48" i="2"/>
  <c r="D48" i="2" s="1"/>
  <c r="F49" i="2"/>
  <c r="D49" i="2" s="1"/>
  <c r="F36" i="2"/>
  <c r="D36" i="2" s="1"/>
  <c r="D74" i="2"/>
  <c r="D72" i="2" s="1"/>
  <c r="D73" i="2"/>
  <c r="D70" i="2"/>
  <c r="D71" i="2"/>
  <c r="D69" i="2"/>
  <c r="D65" i="2"/>
  <c r="D66" i="2"/>
  <c r="D67" i="2"/>
  <c r="D64" i="2"/>
  <c r="G24" i="2"/>
  <c r="F24" i="2"/>
  <c r="D24" i="2"/>
  <c r="C24" i="2"/>
  <c r="H23" i="2"/>
  <c r="I62" i="2" l="1"/>
  <c r="I61" i="2" s="1"/>
  <c r="J61" i="2"/>
  <c r="I35" i="2"/>
  <c r="J35" i="2"/>
  <c r="J34" i="2" s="1"/>
  <c r="I34" i="2" l="1"/>
  <c r="J50" i="2"/>
  <c r="J82" i="2" s="1"/>
  <c r="I50" i="2"/>
  <c r="E35" i="2"/>
  <c r="E34" i="2" s="1"/>
  <c r="G35" i="2"/>
  <c r="G34" i="2" s="1"/>
  <c r="H35" i="2"/>
  <c r="H34" i="2" s="1"/>
  <c r="K35" i="2"/>
  <c r="K34" i="2" s="1"/>
  <c r="L35" i="2"/>
  <c r="L34" i="2" s="1"/>
  <c r="M35" i="2"/>
  <c r="M34" i="2" s="1"/>
  <c r="N35" i="2"/>
  <c r="N34" i="2" s="1"/>
  <c r="O35" i="2"/>
  <c r="O34" i="2" s="1"/>
  <c r="P35" i="2"/>
  <c r="P34" i="2" s="1"/>
  <c r="I82" i="2" l="1"/>
  <c r="F35" i="2"/>
  <c r="E75" i="2"/>
  <c r="F75" i="2"/>
  <c r="G75" i="2"/>
  <c r="H75" i="2"/>
  <c r="K75" i="2"/>
  <c r="L75" i="2"/>
  <c r="M75" i="2"/>
  <c r="N75" i="2"/>
  <c r="O75" i="2"/>
  <c r="P75" i="2"/>
  <c r="D75" i="2" s="1"/>
  <c r="H22" i="2"/>
  <c r="H21" i="2"/>
  <c r="F34" i="2" l="1"/>
  <c r="D35" i="2"/>
  <c r="D34" i="2" s="1"/>
  <c r="H24" i="2"/>
  <c r="K86" i="2"/>
  <c r="L86" i="2"/>
  <c r="M86" i="2"/>
  <c r="O86" i="2"/>
  <c r="N86" i="2"/>
  <c r="H74" i="2" l="1"/>
  <c r="H72" i="2" s="1"/>
  <c r="H70" i="2"/>
  <c r="H71" i="2"/>
  <c r="H66" i="2"/>
  <c r="H67" i="2"/>
  <c r="E68" i="2"/>
  <c r="G68" i="2"/>
  <c r="K68" i="2"/>
  <c r="L68" i="2"/>
  <c r="M68" i="2"/>
  <c r="N68" i="2"/>
  <c r="O68" i="2"/>
  <c r="P68" i="2"/>
  <c r="E63" i="2"/>
  <c r="G63" i="2"/>
  <c r="K63" i="2"/>
  <c r="L63" i="2"/>
  <c r="M63" i="2"/>
  <c r="N63" i="2"/>
  <c r="O63" i="2"/>
  <c r="P63" i="2"/>
  <c r="D51" i="2"/>
  <c r="E62" i="2" l="1"/>
  <c r="E61" i="2" s="1"/>
  <c r="E50" i="2" s="1"/>
  <c r="K62" i="2"/>
  <c r="K61" i="2" s="1"/>
  <c r="K50" i="2" s="1"/>
  <c r="K82" i="2" s="1"/>
  <c r="M62" i="2"/>
  <c r="P62" i="2"/>
  <c r="P61" i="2" s="1"/>
  <c r="P50" i="2" s="1"/>
  <c r="L62" i="2"/>
  <c r="L61" i="2" s="1"/>
  <c r="L50" i="2" s="1"/>
  <c r="N62" i="2"/>
  <c r="N61" i="2" s="1"/>
  <c r="N50" i="2" s="1"/>
  <c r="N85" i="2" s="1"/>
  <c r="G62" i="2"/>
  <c r="G61" i="2" s="1"/>
  <c r="G50" i="2" s="1"/>
  <c r="O62" i="2"/>
  <c r="O61" i="2" s="1"/>
  <c r="O50" i="2" s="1"/>
  <c r="O85" i="2" s="1"/>
  <c r="H63" i="2"/>
  <c r="H68" i="2"/>
  <c r="F68" i="2"/>
  <c r="D68" i="2" s="1"/>
  <c r="F63" i="2"/>
  <c r="D63" i="2" s="1"/>
  <c r="D62" i="2" l="1"/>
  <c r="D61" i="2" s="1"/>
  <c r="D50" i="2" s="1"/>
  <c r="H62" i="2"/>
  <c r="H61" i="2" s="1"/>
  <c r="F62" i="2"/>
  <c r="F61" i="2" s="1"/>
  <c r="G82" i="2"/>
  <c r="K85" i="2"/>
  <c r="N82" i="2"/>
  <c r="P82" i="2"/>
  <c r="O82" i="2"/>
  <c r="L85" i="2"/>
  <c r="L82" i="2"/>
  <c r="M61" i="2"/>
  <c r="M50" i="2" s="1"/>
  <c r="H50" i="2" l="1"/>
  <c r="H82" i="2" s="1"/>
  <c r="F50" i="2"/>
  <c r="M82" i="2" l="1"/>
  <c r="F82" i="2" l="1"/>
  <c r="D82" i="2" s="1"/>
  <c r="D84" i="2" s="1"/>
  <c r="E82" i="2" l="1"/>
</calcChain>
</file>

<file path=xl/sharedStrings.xml><?xml version="1.0" encoding="utf-8"?>
<sst xmlns="http://schemas.openxmlformats.org/spreadsheetml/2006/main" count="215" uniqueCount="168">
  <si>
    <t>УТВЕРЖДАЮ:</t>
  </si>
  <si>
    <r>
      <rPr>
        <b/>
        <sz val="11"/>
        <rFont val="Times New Roman"/>
        <family val="1"/>
        <charset val="204"/>
      </rPr>
      <t>УЧЕБНЫЙ ПЛАН</t>
    </r>
  </si>
  <si>
    <t xml:space="preserve">             ГБПОУ  "Верхнеуральский агротехнологический техникум - казачий кадетский корпус"</t>
  </si>
  <si>
    <t>по программе среднего профессионального образования ( программе подготовки квалифицированных рабочих, служащих)</t>
  </si>
  <si>
    <t xml:space="preserve">                         по профессии  35.01.24"  Управляющий сельской усадьбой"</t>
  </si>
  <si>
    <t>водитель автомобиля</t>
  </si>
  <si>
    <t>на базе основного общего образования</t>
  </si>
  <si>
    <t>форма обучения  очная</t>
  </si>
  <si>
    <t>Профиль получаемого профессионального образования- естественно-научный</t>
  </si>
  <si>
    <t>2. сводные данные по бюджету времени ( в неделях)</t>
  </si>
  <si>
    <t>Курсы</t>
  </si>
  <si>
    <t>Обучение по дисциплинам и междисциплинарным курсам</t>
  </si>
  <si>
    <t>Учебная практика</t>
  </si>
  <si>
    <t>Производ ственная практика</t>
  </si>
  <si>
    <t>ГИА</t>
  </si>
  <si>
    <t>Каникулы</t>
  </si>
  <si>
    <t>Всего</t>
  </si>
  <si>
    <t>I курс</t>
  </si>
  <si>
    <t>0</t>
  </si>
  <si>
    <t>II курс</t>
  </si>
  <si>
    <t>III курс</t>
  </si>
  <si>
    <r>
      <rPr>
        <b/>
        <u/>
        <sz val="9"/>
        <rFont val="Times New Roman"/>
        <family val="1"/>
        <charset val="204"/>
      </rPr>
      <t>3. План учебного процесса</t>
    </r>
  </si>
  <si>
    <t>Формы промежуточной аттестации</t>
  </si>
  <si>
    <t>2 курс</t>
  </si>
  <si>
    <t>3 курс</t>
  </si>
  <si>
    <t>Недельная нагрузка</t>
  </si>
  <si>
    <t xml:space="preserve">Русский язык  </t>
  </si>
  <si>
    <t>Литература</t>
  </si>
  <si>
    <t>Иностранный язык</t>
  </si>
  <si>
    <t xml:space="preserve">История </t>
  </si>
  <si>
    <t>Химия</t>
  </si>
  <si>
    <t>Биология</t>
  </si>
  <si>
    <t xml:space="preserve">Информатика </t>
  </si>
  <si>
    <t>ОП.00</t>
  </si>
  <si>
    <t>Экономические и организационно правовые основы усадебного хозяйства</t>
  </si>
  <si>
    <t>Основы деловой культуры</t>
  </si>
  <si>
    <t>Основы микробиологии, санитарии и гигиены</t>
  </si>
  <si>
    <t>Экологические основы природопользования</t>
  </si>
  <si>
    <t>Основы бухгалтерского учёта, налогов и аудита</t>
  </si>
  <si>
    <t>Информационные технологии в профессиональной деятельности</t>
  </si>
  <si>
    <t>Безопасность жизнедеятельности</t>
  </si>
  <si>
    <t>Выполнение работ по закупке,транспортировке, хранению сельскохозяйственого сырья и продукции.</t>
  </si>
  <si>
    <t>МДК.01.01.</t>
  </si>
  <si>
    <t>Основы закупочной деятельности в сельском хозяйстве</t>
  </si>
  <si>
    <t>МДК.01.02.</t>
  </si>
  <si>
    <t>Технология хранения сельскохозяйственной продукции</t>
  </si>
  <si>
    <t>УП. 01</t>
  </si>
  <si>
    <t>ПП 01</t>
  </si>
  <si>
    <t>Производственная практика</t>
  </si>
  <si>
    <t>Ведение оперативного учёта имущества, обязательств, финансовых и хозяйственных операций сельской усадьбы</t>
  </si>
  <si>
    <t>МДК.02.01.</t>
  </si>
  <si>
    <t>Методы учёта имущества, обязательств, финансовых и хозяйственных операций</t>
  </si>
  <si>
    <t>УП. 02</t>
  </si>
  <si>
    <t>ПП. 02</t>
  </si>
  <si>
    <t>ПМ.03.</t>
  </si>
  <si>
    <t>УП. 03</t>
  </si>
  <si>
    <t xml:space="preserve">Вождение автомобиля   категория " B", </t>
  </si>
  <si>
    <t>Вождение автомобиля   категория  "С"</t>
  </si>
  <si>
    <t>Дисциплины и МДК</t>
  </si>
  <si>
    <t>Государственная итоговая аттестация:</t>
  </si>
  <si>
    <t xml:space="preserve">                      </t>
  </si>
  <si>
    <t>Наименование учебных циклов, дисциплин, профессиональных модулей, МДК, практик</t>
  </si>
  <si>
    <t>Теоретическая подготовка водителей автомобилей категории "В" и "С"</t>
  </si>
  <si>
    <t>максимальная</t>
  </si>
  <si>
    <t>самостоятельная</t>
  </si>
  <si>
    <t>обязательная аудиторная</t>
  </si>
  <si>
    <t>1 кус</t>
  </si>
  <si>
    <t xml:space="preserve"> Семестр   </t>
  </si>
  <si>
    <t>кол - во недель</t>
  </si>
  <si>
    <t>Индивидуальный проект</t>
  </si>
  <si>
    <t>ЛиПЗ</t>
  </si>
  <si>
    <t>Всего занятий</t>
  </si>
  <si>
    <t>ПП</t>
  </si>
  <si>
    <t>Учебной практики</t>
  </si>
  <si>
    <t>Производственной практики</t>
  </si>
  <si>
    <t>Экзаменов</t>
  </si>
  <si>
    <t>Обществознание</t>
  </si>
  <si>
    <t>География</t>
  </si>
  <si>
    <t>Учебная нагрузка</t>
  </si>
  <si>
    <t>Распределение обязательной нагрузки по курсам</t>
  </si>
  <si>
    <t>ГИА.00</t>
  </si>
  <si>
    <t>ПМ 4.01</t>
  </si>
  <si>
    <t>Основы предпринимательства и трудоустройства на работу</t>
  </si>
  <si>
    <t>МДК 4.01</t>
  </si>
  <si>
    <t>МДК 4.02</t>
  </si>
  <si>
    <t>УП. 04</t>
  </si>
  <si>
    <t>Способы поиска работы, трудоустройства</t>
  </si>
  <si>
    <t>Основы предпринимательства, открытие собственного дела</t>
  </si>
  <si>
    <t>Физика</t>
  </si>
  <si>
    <r>
      <rPr>
        <b/>
        <sz val="11"/>
        <rFont val="Times New Roman"/>
        <family val="1"/>
        <charset val="204"/>
      </rPr>
      <t>Квалификация</t>
    </r>
    <r>
      <rPr>
        <sz val="11"/>
        <rFont val="Times New Roman"/>
        <family val="1"/>
        <charset val="204"/>
      </rPr>
      <t>:  Агент по закупкам,учётчик,</t>
    </r>
  </si>
  <si>
    <t>Математика</t>
  </si>
  <si>
    <t>Физическая культура</t>
  </si>
  <si>
    <t>ФК.00</t>
  </si>
  <si>
    <t>56*</t>
  </si>
  <si>
    <t>72*</t>
  </si>
  <si>
    <r>
      <rPr>
        <b/>
        <sz val="11"/>
        <rFont val="Times New Roman"/>
        <family val="1"/>
        <charset val="204"/>
      </rPr>
      <t>Индекс</t>
    </r>
  </si>
  <si>
    <r>
      <rPr>
        <b/>
        <sz val="11"/>
        <rFont val="Times New Roman"/>
        <family val="1"/>
        <charset val="204"/>
      </rPr>
      <t>Общеобразовательный цикл</t>
    </r>
  </si>
  <si>
    <r>
      <rPr>
        <b/>
        <sz val="11"/>
        <rFont val="Times New Roman"/>
        <family val="1"/>
        <charset val="204"/>
      </rPr>
      <t>Общепрофессиональный цикл</t>
    </r>
  </si>
  <si>
    <r>
      <rPr>
        <b/>
        <sz val="11"/>
        <rFont val="Times New Roman"/>
        <family val="1"/>
        <charset val="204"/>
      </rPr>
      <t>П.00</t>
    </r>
  </si>
  <si>
    <r>
      <rPr>
        <b/>
        <sz val="11"/>
        <rFont val="Times New Roman"/>
        <family val="1"/>
        <charset val="204"/>
      </rPr>
      <t>Профессиональный цикл</t>
    </r>
  </si>
  <si>
    <r>
      <rPr>
        <b/>
        <sz val="11"/>
        <rFont val="Times New Roman"/>
        <family val="1"/>
        <charset val="204"/>
      </rPr>
      <t>ПМ.00</t>
    </r>
  </si>
  <si>
    <r>
      <rPr>
        <b/>
        <sz val="11"/>
        <rFont val="Times New Roman"/>
        <family val="1"/>
        <charset val="204"/>
      </rPr>
      <t>Профессиональные модули</t>
    </r>
  </si>
  <si>
    <r>
      <rPr>
        <b/>
        <i/>
        <sz val="11"/>
        <rFont val="Times New Roman"/>
        <family val="1"/>
        <charset val="204"/>
      </rPr>
      <t>ПМ.01</t>
    </r>
  </si>
  <si>
    <r>
      <rPr>
        <b/>
        <i/>
        <sz val="11"/>
        <rFont val="Times New Roman"/>
        <family val="1"/>
        <charset val="204"/>
      </rPr>
      <t>ПМ.02</t>
    </r>
  </si>
  <si>
    <r>
      <rPr>
        <b/>
        <i/>
        <sz val="11"/>
        <rFont val="Times New Roman"/>
        <family val="1"/>
        <charset val="204"/>
      </rPr>
      <t>Транспортировка грузов</t>
    </r>
  </si>
  <si>
    <r>
      <rPr>
        <b/>
        <sz val="11"/>
        <rFont val="Times New Roman"/>
        <family val="1"/>
        <charset val="204"/>
      </rPr>
      <t>Всего</t>
    </r>
  </si>
  <si>
    <r>
      <rPr>
        <b/>
        <sz val="11"/>
        <rFont val="Times New Roman"/>
        <family val="1"/>
        <charset val="204"/>
      </rPr>
      <t>Государственная итоговая аттестация</t>
    </r>
  </si>
  <si>
    <t>ИП.01</t>
  </si>
  <si>
    <t>Промежу точная аттестация</t>
  </si>
  <si>
    <t>зачетов(в т.ч.физ-ра)</t>
  </si>
  <si>
    <t>Практическое вождение вне сетки часов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</si>
  <si>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</si>
  <si>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Э(к)</t>
  </si>
  <si>
    <t>0П.01</t>
  </si>
  <si>
    <t>0П.02</t>
  </si>
  <si>
    <t>0П.03</t>
  </si>
  <si>
    <t>0П.04</t>
  </si>
  <si>
    <t>0П.05</t>
  </si>
  <si>
    <t>ОП.06</t>
  </si>
  <si>
    <t>0П.07</t>
  </si>
  <si>
    <t>Пр. № "______" ГБПОУ  " ВАТТ-ККК"</t>
  </si>
  <si>
    <t>МДК.03.01.</t>
  </si>
  <si>
    <t>дифферен.зачетов (в т.ч. ф-ра)</t>
  </si>
  <si>
    <t xml:space="preserve">Общеобразовательные учебные дисциплины 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</si>
  <si>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</si>
  <si>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</si>
  <si>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</si>
  <si>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</si>
  <si>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</si>
  <si>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</si>
  <si>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</si>
  <si>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</si>
  <si>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</si>
  <si>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</si>
  <si>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</si>
  <si>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</si>
  <si>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</si>
  <si>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ОУД. 00</t>
  </si>
  <si>
    <t>консультации</t>
  </si>
  <si>
    <t>промежуточная аттестация</t>
  </si>
  <si>
    <t xml:space="preserve"> Основы безопасности и защиты Родины</t>
  </si>
  <si>
    <t>-,Э,-,-,-,-</t>
  </si>
  <si>
    <t>-,ДЗ,-,-,-,-</t>
  </si>
  <si>
    <t>З,ДЗ,-,-,-,-</t>
  </si>
  <si>
    <t>Э(м)</t>
  </si>
  <si>
    <t>-,-,-,ДЗ,-,-</t>
  </si>
  <si>
    <t>-,-,-,Э,-,-</t>
  </si>
  <si>
    <t>-,-,-,-,ДЗ,-</t>
  </si>
  <si>
    <t>-,-,-,-,-,ДЗ</t>
  </si>
  <si>
    <t>-,-,З,З,З,ДЗ</t>
  </si>
  <si>
    <t>ОП.08</t>
  </si>
  <si>
    <t>ОП.09</t>
  </si>
  <si>
    <t>Экология</t>
  </si>
  <si>
    <t>Бережливое производство</t>
  </si>
  <si>
    <t>-,-,-,-,-,Э</t>
  </si>
  <si>
    <t>Обязательная часть циклов и раздела "Физическая культура " ПОП (всего на дисциплины и междисциплинарные курсы)</t>
  </si>
  <si>
    <t>ИТОГО</t>
  </si>
  <si>
    <t>1з/10дз/4э</t>
  </si>
  <si>
    <t>0З/7ДЗ/2Э</t>
  </si>
  <si>
    <t>0З/10ДЗ/6Э</t>
  </si>
  <si>
    <t>3З/18ДЗ/8Э</t>
  </si>
  <si>
    <t>1(1ф)</t>
  </si>
  <si>
    <t>10(1ф)</t>
  </si>
  <si>
    <t>9(1ф)</t>
  </si>
  <si>
    <t>4З/28ДЗ/12Э</t>
  </si>
  <si>
    <t>"___"______2025 г</t>
  </si>
  <si>
    <t>в форме выпускной квалификационной работы</t>
  </si>
  <si>
    <r>
      <rPr>
        <b/>
        <sz val="11"/>
        <rFont val="Times New Roman"/>
        <family val="1"/>
        <charset val="204"/>
      </rPr>
      <t xml:space="preserve">Нормативный срок обучения </t>
    </r>
    <r>
      <rPr>
        <sz val="11"/>
        <rFont val="Times New Roman"/>
        <family val="1"/>
        <charset val="204"/>
      </rPr>
      <t>- 2 года 10 месяцев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</si>
</sst>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u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8" fillId="0" borderId="0" xfId="0" applyFont="1"/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" fontId="4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49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top"/>
    </xf>
    <xf numFmtId="49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/>
    </xf>
    <xf numFmtId="0" fontId="10" fillId="7" borderId="1" xfId="0" applyFont="1" applyFill="1" applyBorder="1" applyAlignment="1">
      <alignment vertical="top" wrapText="1"/>
    </xf>
    <xf numFmtId="49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vertical="top" wrapText="1"/>
    </xf>
    <xf numFmtId="1" fontId="1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0" xfId="0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76" zoomScale="99" zoomScaleNormal="99" zoomScaleSheetLayoutView="86" workbookViewId="0">
      <selection activeCell="I13" sqref="I13"/>
    </sheetView>
  </sheetViews>
  <sheetFormatPr defaultRowHeight="15" x14ac:dyDescent="0.25"/>
  <cols>
    <col min="1" max="1" width="11.85546875" style="5" customWidth="1"/>
    <col min="2" max="2" width="30" style="5" customWidth="1"/>
    <col min="3" max="3" width="13" style="5" customWidth="1"/>
    <col min="4" max="4" width="11.140625" style="5" customWidth="1"/>
    <col min="5" max="5" width="11.28515625" style="5" customWidth="1"/>
    <col min="6" max="6" width="7.85546875" style="5" customWidth="1"/>
    <col min="7" max="7" width="9.5703125" style="5" customWidth="1"/>
    <col min="8" max="10" width="11.28515625" style="5" customWidth="1"/>
    <col min="11" max="11" width="7.28515625" style="5" customWidth="1"/>
    <col min="12" max="12" width="7.85546875" style="5" customWidth="1"/>
    <col min="13" max="13" width="7.7109375" style="5" customWidth="1"/>
    <col min="14" max="14" width="7" style="5" customWidth="1"/>
    <col min="15" max="15" width="6.28515625" style="5" customWidth="1"/>
    <col min="16" max="16" width="8.42578125" style="5" customWidth="1"/>
  </cols>
  <sheetData>
    <row r="1" spans="1:16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"/>
      <c r="N1" s="11"/>
      <c r="O1" s="2" t="s">
        <v>0</v>
      </c>
      <c r="P1" s="11"/>
    </row>
    <row r="2" spans="1:16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11"/>
      <c r="O2" s="1" t="s">
        <v>120</v>
      </c>
      <c r="P2" s="1"/>
    </row>
    <row r="3" spans="1:16" x14ac:dyDescent="0.25">
      <c r="B3" s="6"/>
      <c r="C3" s="6"/>
      <c r="D3" s="6"/>
      <c r="E3" s="2"/>
      <c r="F3" s="2"/>
      <c r="G3" s="11"/>
      <c r="H3" s="11"/>
      <c r="I3" s="52"/>
      <c r="J3" s="52"/>
      <c r="K3" s="11"/>
      <c r="L3" s="11"/>
      <c r="M3" s="2"/>
      <c r="N3" s="44" t="s">
        <v>111</v>
      </c>
      <c r="O3" s="44" t="s">
        <v>165</v>
      </c>
      <c r="P3" s="45"/>
    </row>
    <row r="4" spans="1:16" x14ac:dyDescent="0.25">
      <c r="B4" s="2"/>
      <c r="C4" s="6"/>
      <c r="D4" s="6"/>
      <c r="E4" s="2"/>
      <c r="F4" s="2"/>
      <c r="G4" s="11"/>
      <c r="H4" s="11"/>
      <c r="I4" s="52"/>
      <c r="J4" s="52"/>
      <c r="K4" s="11"/>
      <c r="L4" s="11"/>
      <c r="M4" s="6"/>
      <c r="N4" s="6"/>
      <c r="O4" s="6"/>
      <c r="P4" s="6"/>
    </row>
    <row r="5" spans="1:16" x14ac:dyDescent="0.25">
      <c r="B5" s="2"/>
      <c r="C5" s="6"/>
      <c r="D5" s="6"/>
      <c r="E5" s="2"/>
      <c r="F5" s="2"/>
      <c r="G5" s="11"/>
      <c r="H5" s="11"/>
      <c r="I5" s="52"/>
      <c r="J5" s="52"/>
      <c r="K5" s="11"/>
      <c r="L5" s="11"/>
      <c r="M5" s="2"/>
      <c r="N5" s="11"/>
      <c r="O5" s="99"/>
      <c r="P5" s="99"/>
    </row>
    <row r="6" spans="1:16" x14ac:dyDescent="0.25">
      <c r="B6" s="2"/>
      <c r="C6" s="6"/>
      <c r="D6" s="6"/>
      <c r="E6" s="2"/>
      <c r="F6" s="2"/>
      <c r="G6" s="11"/>
      <c r="H6" s="11"/>
      <c r="I6" s="52"/>
      <c r="J6" s="52"/>
      <c r="K6" s="11"/>
      <c r="L6" s="11"/>
      <c r="M6" s="2"/>
      <c r="N6" s="11"/>
      <c r="O6" s="2"/>
      <c r="P6" s="11"/>
    </row>
    <row r="7" spans="1:16" x14ac:dyDescent="0.25">
      <c r="A7" s="3"/>
      <c r="C7" s="3"/>
      <c r="E7" s="8"/>
      <c r="F7" s="8"/>
      <c r="G7" s="8"/>
      <c r="H7" s="8"/>
      <c r="I7" s="8"/>
      <c r="J7" s="8"/>
      <c r="K7" s="8"/>
      <c r="L7" s="8"/>
      <c r="M7" s="3"/>
      <c r="N7" s="3"/>
      <c r="O7" s="8"/>
      <c r="P7" s="8"/>
    </row>
    <row r="8" spans="1:16" x14ac:dyDescent="0.25">
      <c r="A8" s="76"/>
      <c r="B8" s="45" t="s">
        <v>1</v>
      </c>
      <c r="C8" s="76"/>
      <c r="D8" s="76"/>
      <c r="E8" s="76"/>
      <c r="F8" s="77"/>
      <c r="G8" s="77"/>
      <c r="H8" s="77"/>
      <c r="I8" s="77"/>
      <c r="J8" s="9"/>
      <c r="K8" s="9"/>
      <c r="L8" s="9"/>
      <c r="M8" s="9"/>
      <c r="N8" s="9"/>
      <c r="O8" s="9"/>
      <c r="P8" s="9"/>
    </row>
    <row r="9" spans="1:16" x14ac:dyDescent="0.25">
      <c r="A9" s="45" t="s">
        <v>2</v>
      </c>
      <c r="B9" s="76"/>
      <c r="C9" s="76"/>
      <c r="D9" s="76"/>
      <c r="E9" s="76"/>
      <c r="F9" s="77"/>
      <c r="G9" s="77"/>
      <c r="H9" s="77"/>
      <c r="I9" s="77"/>
      <c r="J9" s="9"/>
      <c r="K9" s="9"/>
      <c r="L9" s="9"/>
      <c r="M9" s="9"/>
      <c r="N9" s="9"/>
      <c r="O9" s="9"/>
      <c r="P9" s="9"/>
    </row>
    <row r="10" spans="1:16" x14ac:dyDescent="0.25">
      <c r="A10" s="76" t="s">
        <v>3</v>
      </c>
      <c r="B10" s="78"/>
      <c r="C10" s="77"/>
      <c r="D10" s="77"/>
      <c r="E10" s="77"/>
      <c r="F10" s="77"/>
      <c r="G10" s="77"/>
      <c r="H10" s="77"/>
      <c r="I10" s="77"/>
      <c r="J10" s="9"/>
      <c r="K10" s="9"/>
      <c r="L10" s="9"/>
      <c r="M10" s="9"/>
      <c r="N10" s="9"/>
      <c r="O10" s="10"/>
      <c r="P10" s="10"/>
    </row>
    <row r="11" spans="1:16" x14ac:dyDescent="0.25">
      <c r="A11" s="100" t="s">
        <v>4</v>
      </c>
      <c r="B11" s="100"/>
      <c r="C11" s="100"/>
      <c r="D11" s="100"/>
      <c r="E11" s="100"/>
      <c r="F11" s="100"/>
      <c r="G11" s="45"/>
      <c r="H11" s="45"/>
      <c r="I11" s="45"/>
      <c r="J11" s="52"/>
      <c r="K11" s="11"/>
      <c r="L11" s="11"/>
      <c r="M11" s="9"/>
      <c r="N11" s="9"/>
      <c r="O11" s="9"/>
      <c r="P11" s="9"/>
    </row>
    <row r="13" spans="1:16" x14ac:dyDescent="0.25">
      <c r="A13" s="4"/>
      <c r="D13" s="6" t="s">
        <v>89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4"/>
      <c r="D14" s="6" t="s">
        <v>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4"/>
      <c r="D15" s="6" t="s">
        <v>167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D16" s="6" t="s">
        <v>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D17" s="6" t="s">
        <v>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D18" s="6" t="s">
        <v>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7" t="s">
        <v>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45" x14ac:dyDescent="0.25">
      <c r="A20" s="14" t="s">
        <v>10</v>
      </c>
      <c r="B20" s="24" t="s">
        <v>11</v>
      </c>
      <c r="C20" s="24" t="s">
        <v>12</v>
      </c>
      <c r="D20" s="24" t="s">
        <v>13</v>
      </c>
      <c r="E20" s="36" t="s">
        <v>108</v>
      </c>
      <c r="F20" s="14" t="s">
        <v>14</v>
      </c>
      <c r="G20" s="14" t="s">
        <v>15</v>
      </c>
      <c r="H20" s="53" t="s">
        <v>16</v>
      </c>
      <c r="I20" s="52"/>
      <c r="J20" s="52"/>
      <c r="K20" s="1"/>
      <c r="L20" s="1"/>
      <c r="M20" s="1"/>
      <c r="N20" s="1"/>
      <c r="O20" s="1"/>
      <c r="P20" s="1"/>
    </row>
    <row r="21" spans="1:16" x14ac:dyDescent="0.25">
      <c r="A21" s="32" t="s">
        <v>17</v>
      </c>
      <c r="B21" s="33">
        <v>39</v>
      </c>
      <c r="C21" s="33">
        <v>0</v>
      </c>
      <c r="D21" s="33">
        <v>0</v>
      </c>
      <c r="E21" s="33">
        <v>2</v>
      </c>
      <c r="F21" s="33" t="s">
        <v>18</v>
      </c>
      <c r="G21" s="33">
        <v>11</v>
      </c>
      <c r="H21" s="33">
        <f>SUM(B21:G21)</f>
        <v>52</v>
      </c>
      <c r="I21" s="55"/>
      <c r="J21" s="55"/>
      <c r="K21" s="1"/>
      <c r="L21" s="1"/>
      <c r="M21" s="1"/>
      <c r="N21" s="1"/>
      <c r="O21" s="1"/>
      <c r="P21" s="1"/>
    </row>
    <row r="22" spans="1:16" x14ac:dyDescent="0.25">
      <c r="A22" s="32" t="s">
        <v>19</v>
      </c>
      <c r="B22" s="33">
        <v>22</v>
      </c>
      <c r="C22" s="33">
        <v>7</v>
      </c>
      <c r="D22" s="33">
        <v>10</v>
      </c>
      <c r="E22" s="33">
        <v>2</v>
      </c>
      <c r="F22" s="33" t="s">
        <v>18</v>
      </c>
      <c r="G22" s="33">
        <v>11</v>
      </c>
      <c r="H22" s="33">
        <f>SUM(B22:G22)</f>
        <v>52</v>
      </c>
      <c r="I22" s="55"/>
      <c r="J22" s="55"/>
      <c r="K22" s="1"/>
      <c r="L22" s="1"/>
      <c r="M22" s="1"/>
      <c r="N22" s="1"/>
      <c r="O22" s="1"/>
      <c r="P22" s="1"/>
    </row>
    <row r="23" spans="1:16" x14ac:dyDescent="0.25">
      <c r="A23" s="32" t="s">
        <v>20</v>
      </c>
      <c r="B23" s="33">
        <v>23</v>
      </c>
      <c r="C23" s="33">
        <v>11</v>
      </c>
      <c r="D23" s="33">
        <v>5</v>
      </c>
      <c r="E23" s="33">
        <v>1</v>
      </c>
      <c r="F23" s="33">
        <v>1</v>
      </c>
      <c r="G23" s="33">
        <v>2</v>
      </c>
      <c r="H23" s="33">
        <f>SUM(B23:G23)</f>
        <v>43</v>
      </c>
      <c r="I23" s="55"/>
      <c r="J23" s="55"/>
      <c r="K23" s="1"/>
      <c r="L23" s="1"/>
      <c r="M23" s="1"/>
      <c r="N23" s="1"/>
      <c r="O23" s="1"/>
      <c r="P23" s="1"/>
    </row>
    <row r="24" spans="1:16" x14ac:dyDescent="0.25">
      <c r="A24" s="34" t="s">
        <v>16</v>
      </c>
      <c r="B24" s="35">
        <v>84</v>
      </c>
      <c r="C24" s="35">
        <f>C23+C22+C21</f>
        <v>18</v>
      </c>
      <c r="D24" s="35">
        <f>D23+D22+D21</f>
        <v>15</v>
      </c>
      <c r="E24" s="35">
        <v>5</v>
      </c>
      <c r="F24" s="35">
        <f>F21+F23</f>
        <v>1</v>
      </c>
      <c r="G24" s="35">
        <f>G23+G22+G21</f>
        <v>24</v>
      </c>
      <c r="H24" s="46">
        <f>H23+H22+H21</f>
        <v>147</v>
      </c>
      <c r="I24" s="56"/>
      <c r="J24" s="56"/>
      <c r="K24" s="1"/>
      <c r="L24" s="1"/>
      <c r="M24" s="1"/>
      <c r="N24" s="1"/>
      <c r="O24" s="1"/>
      <c r="P24" s="1"/>
    </row>
    <row r="25" spans="1:16" x14ac:dyDescent="0.25">
      <c r="A25" s="1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58.5" customHeight="1" x14ac:dyDescent="0.25">
      <c r="A27" s="101" t="s">
        <v>95</v>
      </c>
      <c r="B27" s="102" t="s">
        <v>61</v>
      </c>
      <c r="C27" s="104" t="s">
        <v>22</v>
      </c>
      <c r="D27" s="117" t="s">
        <v>78</v>
      </c>
      <c r="E27" s="118"/>
      <c r="F27" s="118"/>
      <c r="G27" s="118"/>
      <c r="H27" s="118"/>
      <c r="I27" s="118"/>
      <c r="J27" s="119"/>
      <c r="K27" s="108" t="s">
        <v>79</v>
      </c>
      <c r="L27" s="108"/>
      <c r="M27" s="108"/>
      <c r="N27" s="108"/>
      <c r="O27" s="108"/>
      <c r="P27" s="108"/>
    </row>
    <row r="28" spans="1:16" ht="42" customHeight="1" x14ac:dyDescent="0.25">
      <c r="A28" s="101"/>
      <c r="B28" s="103"/>
      <c r="C28" s="104"/>
      <c r="D28" s="105" t="s">
        <v>63</v>
      </c>
      <c r="E28" s="105" t="s">
        <v>64</v>
      </c>
      <c r="F28" s="116" t="s">
        <v>65</v>
      </c>
      <c r="G28" s="116"/>
      <c r="H28" s="116"/>
      <c r="I28" s="120" t="s">
        <v>138</v>
      </c>
      <c r="J28" s="120" t="s">
        <v>139</v>
      </c>
      <c r="K28" s="112" t="s">
        <v>66</v>
      </c>
      <c r="L28" s="112"/>
      <c r="M28" s="112" t="s">
        <v>23</v>
      </c>
      <c r="N28" s="112"/>
      <c r="O28" s="112" t="s">
        <v>24</v>
      </c>
      <c r="P28" s="112"/>
    </row>
    <row r="29" spans="1:16" ht="41.25" customHeight="1" x14ac:dyDescent="0.25">
      <c r="A29" s="101"/>
      <c r="B29" s="103"/>
      <c r="C29" s="104"/>
      <c r="D29" s="106"/>
      <c r="E29" s="106"/>
      <c r="F29" s="116"/>
      <c r="G29" s="116"/>
      <c r="H29" s="116"/>
      <c r="I29" s="121"/>
      <c r="J29" s="121"/>
      <c r="K29" s="108" t="s">
        <v>67</v>
      </c>
      <c r="L29" s="108"/>
      <c r="M29" s="108" t="s">
        <v>67</v>
      </c>
      <c r="N29" s="108"/>
      <c r="O29" s="108" t="s">
        <v>67</v>
      </c>
      <c r="P29" s="108"/>
    </row>
    <row r="30" spans="1:16" ht="15" customHeight="1" x14ac:dyDescent="0.25">
      <c r="A30" s="101"/>
      <c r="B30" s="103"/>
      <c r="C30" s="104"/>
      <c r="D30" s="106"/>
      <c r="E30" s="106"/>
      <c r="F30" s="108" t="s">
        <v>71</v>
      </c>
      <c r="G30" s="116" t="s">
        <v>70</v>
      </c>
      <c r="H30" s="108" t="s">
        <v>72</v>
      </c>
      <c r="I30" s="121"/>
      <c r="J30" s="121"/>
      <c r="K30" s="37">
        <v>1</v>
      </c>
      <c r="L30" s="37">
        <v>2</v>
      </c>
      <c r="M30" s="37">
        <v>3</v>
      </c>
      <c r="N30" s="37">
        <v>4</v>
      </c>
      <c r="O30" s="37">
        <v>5</v>
      </c>
      <c r="P30" s="37">
        <v>6</v>
      </c>
    </row>
    <row r="31" spans="1:16" ht="27" customHeight="1" x14ac:dyDescent="0.25">
      <c r="A31" s="101"/>
      <c r="B31" s="103"/>
      <c r="C31" s="104"/>
      <c r="D31" s="106"/>
      <c r="E31" s="106"/>
      <c r="F31" s="108"/>
      <c r="G31" s="116"/>
      <c r="H31" s="108"/>
      <c r="I31" s="121"/>
      <c r="J31" s="121"/>
      <c r="K31" s="108" t="s">
        <v>68</v>
      </c>
      <c r="L31" s="108"/>
      <c r="M31" s="108" t="s">
        <v>68</v>
      </c>
      <c r="N31" s="108"/>
      <c r="O31" s="108" t="s">
        <v>68</v>
      </c>
      <c r="P31" s="108"/>
    </row>
    <row r="32" spans="1:16" ht="40.5" customHeight="1" x14ac:dyDescent="0.25">
      <c r="A32" s="101"/>
      <c r="B32" s="103"/>
      <c r="C32" s="104"/>
      <c r="D32" s="107"/>
      <c r="E32" s="107"/>
      <c r="F32" s="108"/>
      <c r="G32" s="116"/>
      <c r="H32" s="108"/>
      <c r="I32" s="121"/>
      <c r="J32" s="121"/>
      <c r="K32" s="37">
        <v>17</v>
      </c>
      <c r="L32" s="37">
        <v>22</v>
      </c>
      <c r="M32" s="38">
        <v>17</v>
      </c>
      <c r="N32" s="38">
        <v>22</v>
      </c>
      <c r="O32" s="39">
        <v>17</v>
      </c>
      <c r="P32" s="39">
        <v>22</v>
      </c>
    </row>
    <row r="33" spans="1:16" x14ac:dyDescent="0.25">
      <c r="A33" s="14"/>
      <c r="B33" s="14" t="s">
        <v>25</v>
      </c>
      <c r="C33" s="14"/>
      <c r="D33" s="40"/>
      <c r="E33" s="40"/>
      <c r="F33" s="108"/>
      <c r="G33" s="116"/>
      <c r="H33" s="108"/>
      <c r="I33" s="122"/>
      <c r="J33" s="122"/>
      <c r="K33" s="41">
        <v>36</v>
      </c>
      <c r="L33" s="41">
        <v>36</v>
      </c>
      <c r="M33" s="41">
        <v>36</v>
      </c>
      <c r="N33" s="41">
        <v>36</v>
      </c>
      <c r="O33" s="41">
        <v>36</v>
      </c>
      <c r="P33" s="41">
        <v>36</v>
      </c>
    </row>
    <row r="34" spans="1:16" x14ac:dyDescent="0.25">
      <c r="A34" s="57"/>
      <c r="B34" s="57" t="s">
        <v>96</v>
      </c>
      <c r="C34" s="58" t="s">
        <v>157</v>
      </c>
      <c r="D34" s="59">
        <f t="shared" ref="D34:P34" si="0">D35</f>
        <v>1476</v>
      </c>
      <c r="E34" s="59">
        <f t="shared" si="0"/>
        <v>0</v>
      </c>
      <c r="F34" s="59">
        <f t="shared" si="0"/>
        <v>1404</v>
      </c>
      <c r="G34" s="59">
        <f t="shared" si="0"/>
        <v>765</v>
      </c>
      <c r="H34" s="59">
        <f>H35</f>
        <v>308</v>
      </c>
      <c r="I34" s="59">
        <f t="shared" ref="I34:J34" si="1">I35</f>
        <v>48</v>
      </c>
      <c r="J34" s="59">
        <f t="shared" si="1"/>
        <v>24</v>
      </c>
      <c r="K34" s="59">
        <f t="shared" si="0"/>
        <v>612</v>
      </c>
      <c r="L34" s="59">
        <f t="shared" si="0"/>
        <v>792</v>
      </c>
      <c r="M34" s="59">
        <f t="shared" si="0"/>
        <v>0</v>
      </c>
      <c r="N34" s="59">
        <f t="shared" si="0"/>
        <v>0</v>
      </c>
      <c r="O34" s="59">
        <f t="shared" si="0"/>
        <v>0</v>
      </c>
      <c r="P34" s="59">
        <f t="shared" si="0"/>
        <v>0</v>
      </c>
    </row>
    <row r="35" spans="1:16" ht="30" x14ac:dyDescent="0.25">
      <c r="A35" s="63" t="s">
        <v>137</v>
      </c>
      <c r="B35" s="64" t="s">
        <v>123</v>
      </c>
      <c r="C35" s="61" t="s">
        <v>157</v>
      </c>
      <c r="D35" s="62">
        <f>F35+I35+J35</f>
        <v>1476</v>
      </c>
      <c r="E35" s="62">
        <f t="shared" ref="E35:P35" si="2">SUM(E36:E49)</f>
        <v>0</v>
      </c>
      <c r="F35" s="62">
        <f t="shared" si="2"/>
        <v>1404</v>
      </c>
      <c r="G35" s="62">
        <f t="shared" si="2"/>
        <v>765</v>
      </c>
      <c r="H35" s="62">
        <f t="shared" si="2"/>
        <v>308</v>
      </c>
      <c r="I35" s="62">
        <f t="shared" si="2"/>
        <v>48</v>
      </c>
      <c r="J35" s="62">
        <f t="shared" si="2"/>
        <v>24</v>
      </c>
      <c r="K35" s="62">
        <f t="shared" si="2"/>
        <v>612</v>
      </c>
      <c r="L35" s="62">
        <f t="shared" si="2"/>
        <v>792</v>
      </c>
      <c r="M35" s="62">
        <f t="shared" si="2"/>
        <v>0</v>
      </c>
      <c r="N35" s="62">
        <f t="shared" si="2"/>
        <v>0</v>
      </c>
      <c r="O35" s="62">
        <f t="shared" si="2"/>
        <v>0</v>
      </c>
      <c r="P35" s="62">
        <f t="shared" si="2"/>
        <v>0</v>
      </c>
    </row>
    <row r="36" spans="1:16" x14ac:dyDescent="0.25">
      <c r="A36" s="16" t="s">
        <v>124</v>
      </c>
      <c r="B36" s="83" t="s">
        <v>26</v>
      </c>
      <c r="C36" s="47" t="s">
        <v>141</v>
      </c>
      <c r="D36" s="17">
        <f>F36+I36+J36</f>
        <v>90</v>
      </c>
      <c r="E36" s="17">
        <v>0</v>
      </c>
      <c r="F36" s="18">
        <f>SUM(K36+L36+M36+N36)</f>
        <v>72</v>
      </c>
      <c r="G36" s="18">
        <v>36</v>
      </c>
      <c r="H36" s="18">
        <v>6</v>
      </c>
      <c r="I36" s="18">
        <v>12</v>
      </c>
      <c r="J36" s="18">
        <v>6</v>
      </c>
      <c r="K36" s="18">
        <v>34</v>
      </c>
      <c r="L36" s="18">
        <v>38</v>
      </c>
      <c r="M36" s="84">
        <v>0</v>
      </c>
      <c r="N36" s="84">
        <v>0</v>
      </c>
      <c r="O36" s="17">
        <v>0</v>
      </c>
      <c r="P36" s="17">
        <v>0</v>
      </c>
    </row>
    <row r="37" spans="1:16" x14ac:dyDescent="0.25">
      <c r="A37" s="19" t="s">
        <v>125</v>
      </c>
      <c r="B37" s="85" t="s">
        <v>27</v>
      </c>
      <c r="C37" s="25" t="s">
        <v>142</v>
      </c>
      <c r="D37" s="17">
        <f t="shared" ref="D37:D49" si="3">F37+I37+J37</f>
        <v>108</v>
      </c>
      <c r="E37" s="17">
        <v>0</v>
      </c>
      <c r="F37" s="18">
        <f t="shared" ref="F37:F49" si="4">SUM(K37+L37+M37+N37)</f>
        <v>108</v>
      </c>
      <c r="G37" s="18">
        <v>97</v>
      </c>
      <c r="H37" s="21">
        <v>12</v>
      </c>
      <c r="I37" s="21">
        <v>0</v>
      </c>
      <c r="J37" s="21">
        <v>0</v>
      </c>
      <c r="K37" s="21">
        <v>34</v>
      </c>
      <c r="L37" s="21">
        <v>74</v>
      </c>
      <c r="M37" s="22">
        <v>0</v>
      </c>
      <c r="N37" s="22">
        <v>0</v>
      </c>
      <c r="O37" s="20">
        <v>0</v>
      </c>
      <c r="P37" s="20">
        <v>0</v>
      </c>
    </row>
    <row r="38" spans="1:16" x14ac:dyDescent="0.25">
      <c r="A38" s="19" t="s">
        <v>126</v>
      </c>
      <c r="B38" s="81" t="s">
        <v>29</v>
      </c>
      <c r="C38" s="25" t="s">
        <v>142</v>
      </c>
      <c r="D38" s="17">
        <f t="shared" si="3"/>
        <v>136</v>
      </c>
      <c r="E38" s="17">
        <v>0</v>
      </c>
      <c r="F38" s="18">
        <f t="shared" si="4"/>
        <v>136</v>
      </c>
      <c r="G38" s="18">
        <v>16</v>
      </c>
      <c r="H38" s="21">
        <v>10</v>
      </c>
      <c r="I38" s="21">
        <v>0</v>
      </c>
      <c r="J38" s="21">
        <v>0</v>
      </c>
      <c r="K38" s="21">
        <v>51</v>
      </c>
      <c r="L38" s="21">
        <v>85</v>
      </c>
      <c r="M38" s="22">
        <v>0</v>
      </c>
      <c r="N38" s="22">
        <v>0</v>
      </c>
      <c r="O38" s="20">
        <v>0</v>
      </c>
      <c r="P38" s="20">
        <v>0</v>
      </c>
    </row>
    <row r="39" spans="1:16" x14ac:dyDescent="0.25">
      <c r="A39" s="23" t="s">
        <v>127</v>
      </c>
      <c r="B39" s="81" t="s">
        <v>76</v>
      </c>
      <c r="C39" s="25" t="s">
        <v>142</v>
      </c>
      <c r="D39" s="17">
        <f t="shared" si="3"/>
        <v>72</v>
      </c>
      <c r="E39" s="20">
        <v>0</v>
      </c>
      <c r="F39" s="18">
        <f t="shared" si="4"/>
        <v>72</v>
      </c>
      <c r="G39" s="21">
        <v>34</v>
      </c>
      <c r="H39" s="21">
        <v>12</v>
      </c>
      <c r="I39" s="21">
        <v>0</v>
      </c>
      <c r="J39" s="21">
        <v>0</v>
      </c>
      <c r="K39" s="18">
        <v>34</v>
      </c>
      <c r="L39" s="18">
        <v>38</v>
      </c>
      <c r="M39" s="22">
        <v>0</v>
      </c>
      <c r="N39" s="22">
        <v>0</v>
      </c>
      <c r="O39" s="20">
        <v>0</v>
      </c>
      <c r="P39" s="20">
        <v>0</v>
      </c>
    </row>
    <row r="40" spans="1:16" x14ac:dyDescent="0.25">
      <c r="A40" s="23" t="s">
        <v>128</v>
      </c>
      <c r="B40" s="81" t="s">
        <v>77</v>
      </c>
      <c r="C40" s="25" t="s">
        <v>142</v>
      </c>
      <c r="D40" s="17">
        <f t="shared" si="3"/>
        <v>72</v>
      </c>
      <c r="E40" s="20">
        <v>0</v>
      </c>
      <c r="F40" s="18">
        <f t="shared" si="4"/>
        <v>72</v>
      </c>
      <c r="G40" s="21">
        <v>34</v>
      </c>
      <c r="H40" s="21">
        <v>8</v>
      </c>
      <c r="I40" s="21">
        <v>0</v>
      </c>
      <c r="J40" s="21">
        <v>0</v>
      </c>
      <c r="K40" s="21">
        <v>34</v>
      </c>
      <c r="L40" s="21">
        <v>38</v>
      </c>
      <c r="M40" s="22">
        <v>0</v>
      </c>
      <c r="N40" s="22">
        <v>0</v>
      </c>
      <c r="O40" s="20">
        <v>0</v>
      </c>
      <c r="P40" s="20">
        <v>0</v>
      </c>
    </row>
    <row r="41" spans="1:16" x14ac:dyDescent="0.25">
      <c r="A41" s="23" t="s">
        <v>129</v>
      </c>
      <c r="B41" s="81" t="s">
        <v>28</v>
      </c>
      <c r="C41" s="25" t="s">
        <v>142</v>
      </c>
      <c r="D41" s="17">
        <f t="shared" si="3"/>
        <v>72</v>
      </c>
      <c r="E41" s="17">
        <v>0</v>
      </c>
      <c r="F41" s="18">
        <f t="shared" si="4"/>
        <v>72</v>
      </c>
      <c r="G41" s="18">
        <v>70</v>
      </c>
      <c r="H41" s="21">
        <v>70</v>
      </c>
      <c r="I41" s="21">
        <v>0</v>
      </c>
      <c r="J41" s="21">
        <v>0</v>
      </c>
      <c r="K41" s="21">
        <v>34</v>
      </c>
      <c r="L41" s="21">
        <v>38</v>
      </c>
      <c r="M41" s="22">
        <v>0</v>
      </c>
      <c r="N41" s="22">
        <v>0</v>
      </c>
      <c r="O41" s="20">
        <v>0</v>
      </c>
      <c r="P41" s="20">
        <v>0</v>
      </c>
    </row>
    <row r="42" spans="1:16" x14ac:dyDescent="0.25">
      <c r="A42" s="23" t="s">
        <v>130</v>
      </c>
      <c r="B42" s="81" t="s">
        <v>90</v>
      </c>
      <c r="C42" s="47" t="s">
        <v>141</v>
      </c>
      <c r="D42" s="17">
        <f t="shared" si="3"/>
        <v>304</v>
      </c>
      <c r="E42" s="20">
        <v>0</v>
      </c>
      <c r="F42" s="18">
        <f t="shared" si="4"/>
        <v>286</v>
      </c>
      <c r="G42" s="21">
        <v>110</v>
      </c>
      <c r="H42" s="21">
        <v>52</v>
      </c>
      <c r="I42" s="21">
        <v>12</v>
      </c>
      <c r="J42" s="21">
        <v>6</v>
      </c>
      <c r="K42" s="21">
        <v>136</v>
      </c>
      <c r="L42" s="21">
        <v>150</v>
      </c>
      <c r="M42" s="22">
        <v>0</v>
      </c>
      <c r="N42" s="22">
        <v>0</v>
      </c>
      <c r="O42" s="20">
        <v>0</v>
      </c>
      <c r="P42" s="20">
        <v>0</v>
      </c>
    </row>
    <row r="43" spans="1:16" x14ac:dyDescent="0.25">
      <c r="A43" s="23" t="s">
        <v>131</v>
      </c>
      <c r="B43" s="86" t="s">
        <v>32</v>
      </c>
      <c r="C43" s="25" t="s">
        <v>142</v>
      </c>
      <c r="D43" s="17">
        <f t="shared" si="3"/>
        <v>108</v>
      </c>
      <c r="E43" s="17">
        <v>0</v>
      </c>
      <c r="F43" s="18">
        <f t="shared" si="4"/>
        <v>108</v>
      </c>
      <c r="G43" s="18">
        <v>80</v>
      </c>
      <c r="H43" s="22">
        <v>40</v>
      </c>
      <c r="I43" s="22">
        <v>0</v>
      </c>
      <c r="J43" s="22">
        <v>0</v>
      </c>
      <c r="K43" s="22">
        <v>51</v>
      </c>
      <c r="L43" s="22">
        <v>57</v>
      </c>
      <c r="M43" s="22">
        <v>0</v>
      </c>
      <c r="N43" s="22">
        <v>0</v>
      </c>
      <c r="O43" s="20">
        <v>0</v>
      </c>
      <c r="P43" s="20">
        <v>0</v>
      </c>
    </row>
    <row r="44" spans="1:16" x14ac:dyDescent="0.25">
      <c r="A44" s="23" t="s">
        <v>132</v>
      </c>
      <c r="B44" s="81" t="s">
        <v>91</v>
      </c>
      <c r="C44" s="25" t="s">
        <v>143</v>
      </c>
      <c r="D44" s="17">
        <f t="shared" si="3"/>
        <v>72</v>
      </c>
      <c r="E44" s="17">
        <v>0</v>
      </c>
      <c r="F44" s="18">
        <f t="shared" si="4"/>
        <v>72</v>
      </c>
      <c r="G44" s="18">
        <v>66</v>
      </c>
      <c r="H44" s="21">
        <v>16</v>
      </c>
      <c r="I44" s="21">
        <v>0</v>
      </c>
      <c r="J44" s="21">
        <v>0</v>
      </c>
      <c r="K44" s="21">
        <v>34</v>
      </c>
      <c r="L44" s="21">
        <v>38</v>
      </c>
      <c r="M44" s="22">
        <v>0</v>
      </c>
      <c r="N44" s="22">
        <v>0</v>
      </c>
      <c r="O44" s="20">
        <v>0</v>
      </c>
      <c r="P44" s="20">
        <v>0</v>
      </c>
    </row>
    <row r="45" spans="1:16" ht="30" x14ac:dyDescent="0.25">
      <c r="A45" s="23" t="s">
        <v>133</v>
      </c>
      <c r="B45" s="81" t="s">
        <v>140</v>
      </c>
      <c r="C45" s="25" t="s">
        <v>142</v>
      </c>
      <c r="D45" s="17">
        <f t="shared" si="3"/>
        <v>68</v>
      </c>
      <c r="E45" s="17">
        <v>0</v>
      </c>
      <c r="F45" s="18">
        <f t="shared" si="4"/>
        <v>68</v>
      </c>
      <c r="G45" s="18">
        <v>46</v>
      </c>
      <c r="H45" s="21">
        <v>10</v>
      </c>
      <c r="I45" s="21">
        <v>0</v>
      </c>
      <c r="J45" s="21">
        <v>0</v>
      </c>
      <c r="K45" s="21">
        <v>17</v>
      </c>
      <c r="L45" s="21">
        <v>51</v>
      </c>
      <c r="M45" s="22">
        <v>0</v>
      </c>
      <c r="N45" s="22">
        <v>0</v>
      </c>
      <c r="O45" s="20">
        <v>0</v>
      </c>
      <c r="P45" s="20">
        <v>0</v>
      </c>
    </row>
    <row r="46" spans="1:16" x14ac:dyDescent="0.25">
      <c r="A46" s="23" t="s">
        <v>134</v>
      </c>
      <c r="B46" s="81" t="s">
        <v>88</v>
      </c>
      <c r="C46" s="25" t="s">
        <v>142</v>
      </c>
      <c r="D46" s="17">
        <f t="shared" si="3"/>
        <v>108</v>
      </c>
      <c r="E46" s="20">
        <v>0</v>
      </c>
      <c r="F46" s="18">
        <f t="shared" si="4"/>
        <v>108</v>
      </c>
      <c r="G46" s="21">
        <v>46</v>
      </c>
      <c r="H46" s="21">
        <v>10</v>
      </c>
      <c r="I46" s="21">
        <v>0</v>
      </c>
      <c r="J46" s="21">
        <v>0</v>
      </c>
      <c r="K46" s="22">
        <v>51</v>
      </c>
      <c r="L46" s="22">
        <v>57</v>
      </c>
      <c r="M46" s="22">
        <v>0</v>
      </c>
      <c r="N46" s="22">
        <v>0</v>
      </c>
      <c r="O46" s="20">
        <v>0</v>
      </c>
      <c r="P46" s="20">
        <v>0</v>
      </c>
    </row>
    <row r="47" spans="1:16" x14ac:dyDescent="0.25">
      <c r="A47" s="23" t="s">
        <v>135</v>
      </c>
      <c r="B47" s="86" t="s">
        <v>30</v>
      </c>
      <c r="C47" s="47" t="s">
        <v>141</v>
      </c>
      <c r="D47" s="17">
        <f t="shared" si="3"/>
        <v>90</v>
      </c>
      <c r="E47" s="20">
        <v>0</v>
      </c>
      <c r="F47" s="18">
        <f t="shared" si="4"/>
        <v>72</v>
      </c>
      <c r="G47" s="21">
        <v>38</v>
      </c>
      <c r="H47" s="21">
        <v>14</v>
      </c>
      <c r="I47" s="21">
        <v>12</v>
      </c>
      <c r="J47" s="21">
        <v>6</v>
      </c>
      <c r="K47" s="21">
        <v>34</v>
      </c>
      <c r="L47" s="21">
        <v>38</v>
      </c>
      <c r="M47" s="22">
        <v>0</v>
      </c>
      <c r="N47" s="22">
        <v>0</v>
      </c>
      <c r="O47" s="20">
        <v>0</v>
      </c>
      <c r="P47" s="20">
        <v>0</v>
      </c>
    </row>
    <row r="48" spans="1:16" x14ac:dyDescent="0.25">
      <c r="A48" s="23" t="s">
        <v>136</v>
      </c>
      <c r="B48" s="86" t="s">
        <v>31</v>
      </c>
      <c r="C48" s="47" t="s">
        <v>141</v>
      </c>
      <c r="D48" s="17">
        <f t="shared" si="3"/>
        <v>144</v>
      </c>
      <c r="E48" s="20">
        <v>0</v>
      </c>
      <c r="F48" s="18">
        <f t="shared" si="4"/>
        <v>126</v>
      </c>
      <c r="G48" s="21">
        <v>60</v>
      </c>
      <c r="H48" s="21">
        <v>16</v>
      </c>
      <c r="I48" s="21">
        <v>12</v>
      </c>
      <c r="J48" s="21">
        <v>6</v>
      </c>
      <c r="K48" s="21">
        <v>51</v>
      </c>
      <c r="L48" s="21">
        <v>75</v>
      </c>
      <c r="M48" s="22">
        <v>0</v>
      </c>
      <c r="N48" s="22">
        <v>0</v>
      </c>
      <c r="O48" s="20">
        <v>0</v>
      </c>
      <c r="P48" s="20">
        <v>0</v>
      </c>
    </row>
    <row r="49" spans="1:16" x14ac:dyDescent="0.25">
      <c r="A49" s="23" t="s">
        <v>107</v>
      </c>
      <c r="B49" s="81" t="s">
        <v>69</v>
      </c>
      <c r="C49" s="25" t="s">
        <v>142</v>
      </c>
      <c r="D49" s="17">
        <f t="shared" si="3"/>
        <v>32</v>
      </c>
      <c r="E49" s="20">
        <v>0</v>
      </c>
      <c r="F49" s="18">
        <f t="shared" si="4"/>
        <v>32</v>
      </c>
      <c r="G49" s="21">
        <v>32</v>
      </c>
      <c r="H49" s="21">
        <v>32</v>
      </c>
      <c r="I49" s="21">
        <v>0</v>
      </c>
      <c r="J49" s="21">
        <v>0</v>
      </c>
      <c r="K49" s="21">
        <v>17</v>
      </c>
      <c r="L49" s="21">
        <v>15</v>
      </c>
      <c r="M49" s="22">
        <v>0</v>
      </c>
      <c r="N49" s="22">
        <v>0</v>
      </c>
      <c r="O49" s="20">
        <v>0</v>
      </c>
      <c r="P49" s="20">
        <v>0</v>
      </c>
    </row>
    <row r="50" spans="1:16" ht="85.5" x14ac:dyDescent="0.25">
      <c r="A50" s="69"/>
      <c r="B50" s="70" t="s">
        <v>155</v>
      </c>
      <c r="C50" s="58" t="s">
        <v>160</v>
      </c>
      <c r="D50" s="59">
        <f t="shared" ref="D50:P50" si="5">D51+D61+D79</f>
        <v>2733</v>
      </c>
      <c r="E50" s="59">
        <f t="shared" si="5"/>
        <v>18</v>
      </c>
      <c r="F50" s="59">
        <f t="shared" si="5"/>
        <v>2808</v>
      </c>
      <c r="G50" s="59">
        <f t="shared" si="5"/>
        <v>599</v>
      </c>
      <c r="H50" s="59">
        <f t="shared" si="5"/>
        <v>1472</v>
      </c>
      <c r="I50" s="59">
        <f t="shared" si="5"/>
        <v>60</v>
      </c>
      <c r="J50" s="59">
        <f t="shared" si="5"/>
        <v>48</v>
      </c>
      <c r="K50" s="59">
        <f t="shared" si="5"/>
        <v>0</v>
      </c>
      <c r="L50" s="59">
        <f t="shared" si="5"/>
        <v>0</v>
      </c>
      <c r="M50" s="59">
        <f t="shared" si="5"/>
        <v>612</v>
      </c>
      <c r="N50" s="59">
        <f t="shared" si="5"/>
        <v>792</v>
      </c>
      <c r="O50" s="59">
        <f t="shared" si="5"/>
        <v>612</v>
      </c>
      <c r="P50" s="59">
        <f t="shared" si="5"/>
        <v>792</v>
      </c>
    </row>
    <row r="51" spans="1:16" x14ac:dyDescent="0.25">
      <c r="A51" s="71" t="s">
        <v>33</v>
      </c>
      <c r="B51" s="60" t="s">
        <v>97</v>
      </c>
      <c r="C51" s="61" t="s">
        <v>158</v>
      </c>
      <c r="D51" s="62">
        <f t="shared" ref="D51" si="6">SUM(D52:D58)</f>
        <v>461</v>
      </c>
      <c r="E51" s="62">
        <f t="shared" ref="E51" si="7">SUM(E52:E60)</f>
        <v>6</v>
      </c>
      <c r="F51" s="62">
        <f t="shared" ref="F51" si="8">SUM(F52:F60)</f>
        <v>592</v>
      </c>
      <c r="G51" s="62">
        <f t="shared" ref="G51" si="9">SUM(G52:G60)</f>
        <v>157</v>
      </c>
      <c r="H51" s="62">
        <f t="shared" ref="H51" si="10">SUM(H52:H60)</f>
        <v>58</v>
      </c>
      <c r="I51" s="62">
        <f>SUM(I52:I60)</f>
        <v>24</v>
      </c>
      <c r="J51" s="62">
        <f t="shared" ref="J51" si="11">SUM(J52:J60)</f>
        <v>12</v>
      </c>
      <c r="K51" s="62">
        <f t="shared" ref="K51:L51" si="12">SUM(K52:K60)</f>
        <v>0</v>
      </c>
      <c r="L51" s="62">
        <f t="shared" si="12"/>
        <v>0</v>
      </c>
      <c r="M51" s="62">
        <f>SUM(M52:M60)</f>
        <v>218</v>
      </c>
      <c r="N51" s="62">
        <f t="shared" ref="N51:P51" si="13">SUM(N52:N60)</f>
        <v>207</v>
      </c>
      <c r="O51" s="62">
        <f t="shared" si="13"/>
        <v>85</v>
      </c>
      <c r="P51" s="62">
        <f t="shared" si="13"/>
        <v>82</v>
      </c>
    </row>
    <row r="52" spans="1:16" ht="45" x14ac:dyDescent="0.25">
      <c r="A52" s="79" t="s">
        <v>113</v>
      </c>
      <c r="B52" s="81" t="s">
        <v>34</v>
      </c>
      <c r="C52" s="28" t="s">
        <v>145</v>
      </c>
      <c r="D52" s="20">
        <f>F52+I52+J52</f>
        <v>68</v>
      </c>
      <c r="E52" s="20">
        <v>2</v>
      </c>
      <c r="F52" s="20">
        <f>K52+L52+M52+N52+O52+P52</f>
        <v>68</v>
      </c>
      <c r="G52" s="26">
        <v>12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2">
        <v>34</v>
      </c>
      <c r="N52" s="22">
        <v>34</v>
      </c>
      <c r="O52" s="26">
        <v>0</v>
      </c>
      <c r="P52" s="26">
        <v>0</v>
      </c>
    </row>
    <row r="53" spans="1:16" x14ac:dyDescent="0.25">
      <c r="A53" s="79" t="s">
        <v>114</v>
      </c>
      <c r="B53" s="81" t="s">
        <v>35</v>
      </c>
      <c r="C53" s="28" t="s">
        <v>145</v>
      </c>
      <c r="D53" s="20">
        <f t="shared" ref="D53:D60" si="14">F53+I53+J53</f>
        <v>60</v>
      </c>
      <c r="E53" s="20">
        <v>0</v>
      </c>
      <c r="F53" s="20">
        <f t="shared" ref="F53:F60" si="15">K53+L53+M53+N53+O53+P53</f>
        <v>60</v>
      </c>
      <c r="G53" s="26">
        <v>12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2">
        <v>18</v>
      </c>
      <c r="N53" s="22">
        <v>42</v>
      </c>
      <c r="O53" s="26">
        <v>0</v>
      </c>
      <c r="P53" s="26">
        <v>0</v>
      </c>
    </row>
    <row r="54" spans="1:16" ht="29.45" customHeight="1" x14ac:dyDescent="0.25">
      <c r="A54" s="79" t="s">
        <v>115</v>
      </c>
      <c r="B54" s="81" t="s">
        <v>36</v>
      </c>
      <c r="C54" s="28" t="s">
        <v>146</v>
      </c>
      <c r="D54" s="20">
        <f t="shared" si="14"/>
        <v>78</v>
      </c>
      <c r="E54" s="20">
        <v>0</v>
      </c>
      <c r="F54" s="20">
        <f t="shared" si="15"/>
        <v>60</v>
      </c>
      <c r="G54" s="26">
        <v>13</v>
      </c>
      <c r="H54" s="26">
        <v>0</v>
      </c>
      <c r="I54" s="26">
        <v>12</v>
      </c>
      <c r="J54" s="26">
        <v>6</v>
      </c>
      <c r="K54" s="26">
        <v>0</v>
      </c>
      <c r="L54" s="26">
        <v>0</v>
      </c>
      <c r="M54" s="22">
        <v>18</v>
      </c>
      <c r="N54" s="22">
        <v>42</v>
      </c>
      <c r="O54" s="26">
        <v>0</v>
      </c>
      <c r="P54" s="26">
        <v>0</v>
      </c>
    </row>
    <row r="55" spans="1:16" ht="30" customHeight="1" x14ac:dyDescent="0.25">
      <c r="A55" s="79" t="s">
        <v>116</v>
      </c>
      <c r="B55" s="81" t="s">
        <v>37</v>
      </c>
      <c r="C55" s="28" t="s">
        <v>145</v>
      </c>
      <c r="D55" s="20">
        <f t="shared" si="14"/>
        <v>32</v>
      </c>
      <c r="E55" s="20">
        <v>0</v>
      </c>
      <c r="F55" s="20">
        <f t="shared" si="15"/>
        <v>32</v>
      </c>
      <c r="G55" s="26">
        <v>6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7">
        <v>32</v>
      </c>
      <c r="N55" s="27">
        <v>0</v>
      </c>
      <c r="O55" s="26">
        <v>0</v>
      </c>
      <c r="P55" s="26">
        <v>0</v>
      </c>
    </row>
    <row r="56" spans="1:16" ht="31.15" customHeight="1" x14ac:dyDescent="0.25">
      <c r="A56" s="79" t="s">
        <v>117</v>
      </c>
      <c r="B56" s="81" t="s">
        <v>38</v>
      </c>
      <c r="C56" s="28" t="s">
        <v>146</v>
      </c>
      <c r="D56" s="20">
        <f t="shared" si="14"/>
        <v>99</v>
      </c>
      <c r="E56" s="20">
        <v>2</v>
      </c>
      <c r="F56" s="20">
        <f t="shared" si="15"/>
        <v>81</v>
      </c>
      <c r="G56" s="26">
        <v>15</v>
      </c>
      <c r="H56" s="26">
        <v>15</v>
      </c>
      <c r="I56" s="26">
        <v>12</v>
      </c>
      <c r="J56" s="26">
        <v>6</v>
      </c>
      <c r="K56" s="26">
        <v>0</v>
      </c>
      <c r="L56" s="26">
        <v>0</v>
      </c>
      <c r="M56" s="27">
        <v>66</v>
      </c>
      <c r="N56" s="27">
        <v>15</v>
      </c>
      <c r="O56" s="26">
        <v>0</v>
      </c>
      <c r="P56" s="26">
        <v>0</v>
      </c>
    </row>
    <row r="57" spans="1:16" ht="45" x14ac:dyDescent="0.25">
      <c r="A57" s="79" t="s">
        <v>118</v>
      </c>
      <c r="B57" s="81" t="s">
        <v>39</v>
      </c>
      <c r="C57" s="28" t="s">
        <v>145</v>
      </c>
      <c r="D57" s="20">
        <f t="shared" si="14"/>
        <v>80</v>
      </c>
      <c r="E57" s="20">
        <v>2</v>
      </c>
      <c r="F57" s="20">
        <f t="shared" si="15"/>
        <v>80</v>
      </c>
      <c r="G57" s="26">
        <v>21</v>
      </c>
      <c r="H57" s="26">
        <v>21</v>
      </c>
      <c r="I57" s="26">
        <v>0</v>
      </c>
      <c r="J57" s="26">
        <v>0</v>
      </c>
      <c r="K57" s="26">
        <v>0</v>
      </c>
      <c r="L57" s="26">
        <v>0</v>
      </c>
      <c r="M57" s="27">
        <v>34</v>
      </c>
      <c r="N57" s="27">
        <v>46</v>
      </c>
      <c r="O57" s="26">
        <v>0</v>
      </c>
      <c r="P57" s="26">
        <v>0</v>
      </c>
    </row>
    <row r="58" spans="1:16" x14ac:dyDescent="0.25">
      <c r="A58" s="79" t="s">
        <v>119</v>
      </c>
      <c r="B58" s="79" t="s">
        <v>40</v>
      </c>
      <c r="C58" s="28" t="s">
        <v>145</v>
      </c>
      <c r="D58" s="20">
        <f t="shared" si="14"/>
        <v>44</v>
      </c>
      <c r="E58" s="20">
        <v>0</v>
      </c>
      <c r="F58" s="20">
        <f t="shared" si="15"/>
        <v>44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2">
        <v>16</v>
      </c>
      <c r="N58" s="22">
        <v>28</v>
      </c>
      <c r="O58" s="26">
        <v>0</v>
      </c>
      <c r="P58" s="26">
        <v>0</v>
      </c>
    </row>
    <row r="59" spans="1:16" x14ac:dyDescent="0.25">
      <c r="A59" s="79" t="s">
        <v>150</v>
      </c>
      <c r="B59" s="79" t="s">
        <v>152</v>
      </c>
      <c r="C59" s="28" t="s">
        <v>148</v>
      </c>
      <c r="D59" s="20">
        <f t="shared" si="14"/>
        <v>79</v>
      </c>
      <c r="E59" s="20">
        <v>0</v>
      </c>
      <c r="F59" s="20">
        <f t="shared" si="15"/>
        <v>79</v>
      </c>
      <c r="G59" s="26">
        <v>36</v>
      </c>
      <c r="H59" s="26">
        <v>10</v>
      </c>
      <c r="I59" s="26">
        <v>0</v>
      </c>
      <c r="J59" s="26">
        <v>0</v>
      </c>
      <c r="K59" s="26">
        <v>0</v>
      </c>
      <c r="L59" s="26">
        <v>0</v>
      </c>
      <c r="M59" s="22">
        <v>0</v>
      </c>
      <c r="N59" s="22">
        <v>0</v>
      </c>
      <c r="O59" s="26">
        <v>51</v>
      </c>
      <c r="P59" s="26">
        <v>28</v>
      </c>
    </row>
    <row r="60" spans="1:16" x14ac:dyDescent="0.25">
      <c r="A60" s="79" t="s">
        <v>151</v>
      </c>
      <c r="B60" s="79" t="s">
        <v>153</v>
      </c>
      <c r="C60" s="28" t="s">
        <v>148</v>
      </c>
      <c r="D60" s="20">
        <f t="shared" si="14"/>
        <v>88</v>
      </c>
      <c r="E60" s="20">
        <v>0</v>
      </c>
      <c r="F60" s="20">
        <f t="shared" si="15"/>
        <v>88</v>
      </c>
      <c r="G60" s="26">
        <v>42</v>
      </c>
      <c r="H60" s="26">
        <v>12</v>
      </c>
      <c r="I60" s="26">
        <v>0</v>
      </c>
      <c r="J60" s="26">
        <v>0</v>
      </c>
      <c r="K60" s="26">
        <v>0</v>
      </c>
      <c r="L60" s="26">
        <v>0</v>
      </c>
      <c r="M60" s="22">
        <v>0</v>
      </c>
      <c r="N60" s="22">
        <v>0</v>
      </c>
      <c r="O60" s="26">
        <v>34</v>
      </c>
      <c r="P60" s="26">
        <v>54</v>
      </c>
    </row>
    <row r="61" spans="1:16" x14ac:dyDescent="0.25">
      <c r="A61" s="60" t="s">
        <v>98</v>
      </c>
      <c r="B61" s="60" t="s">
        <v>99</v>
      </c>
      <c r="C61" s="61" t="s">
        <v>159</v>
      </c>
      <c r="D61" s="62">
        <f>D62</f>
        <v>2182</v>
      </c>
      <c r="E61" s="62">
        <f t="shared" ref="E61:J61" si="16">E62</f>
        <v>12</v>
      </c>
      <c r="F61" s="62">
        <f t="shared" si="16"/>
        <v>2126</v>
      </c>
      <c r="G61" s="62">
        <f t="shared" si="16"/>
        <v>442</v>
      </c>
      <c r="H61" s="62">
        <f t="shared" si="16"/>
        <v>1324</v>
      </c>
      <c r="I61" s="62">
        <f t="shared" si="16"/>
        <v>36</v>
      </c>
      <c r="J61" s="62">
        <f t="shared" si="16"/>
        <v>36</v>
      </c>
      <c r="K61" s="62">
        <f t="shared" ref="K61" si="17">K62</f>
        <v>0</v>
      </c>
      <c r="L61" s="62">
        <f t="shared" ref="L61" si="18">L62</f>
        <v>0</v>
      </c>
      <c r="M61" s="62">
        <f t="shared" ref="M61" si="19">M62</f>
        <v>378</v>
      </c>
      <c r="N61" s="62">
        <f t="shared" ref="N61" si="20">N62</f>
        <v>553</v>
      </c>
      <c r="O61" s="62">
        <f t="shared" ref="O61" si="21">O62</f>
        <v>505</v>
      </c>
      <c r="P61" s="62">
        <f t="shared" ref="P61" si="22">P62</f>
        <v>690</v>
      </c>
    </row>
    <row r="62" spans="1:16" x14ac:dyDescent="0.25">
      <c r="A62" s="72" t="s">
        <v>100</v>
      </c>
      <c r="B62" s="72" t="s">
        <v>101</v>
      </c>
      <c r="C62" s="67" t="s">
        <v>159</v>
      </c>
      <c r="D62" s="68">
        <f t="shared" ref="D62:P62" si="23">D63+D68+D72+D75</f>
        <v>2182</v>
      </c>
      <c r="E62" s="68">
        <f t="shared" si="23"/>
        <v>12</v>
      </c>
      <c r="F62" s="68">
        <f t="shared" si="23"/>
        <v>2126</v>
      </c>
      <c r="G62" s="68">
        <f t="shared" si="23"/>
        <v>442</v>
      </c>
      <c r="H62" s="68">
        <f t="shared" si="23"/>
        <v>1324</v>
      </c>
      <c r="I62" s="68">
        <f t="shared" si="23"/>
        <v>36</v>
      </c>
      <c r="J62" s="68">
        <f t="shared" si="23"/>
        <v>36</v>
      </c>
      <c r="K62" s="68">
        <f t="shared" si="23"/>
        <v>0</v>
      </c>
      <c r="L62" s="68">
        <f t="shared" si="23"/>
        <v>0</v>
      </c>
      <c r="M62" s="68">
        <f t="shared" si="23"/>
        <v>378</v>
      </c>
      <c r="N62" s="68">
        <f t="shared" si="23"/>
        <v>553</v>
      </c>
      <c r="O62" s="68">
        <f t="shared" si="23"/>
        <v>505</v>
      </c>
      <c r="P62" s="68">
        <f t="shared" si="23"/>
        <v>690</v>
      </c>
    </row>
    <row r="63" spans="1:16" ht="75" x14ac:dyDescent="0.25">
      <c r="A63" s="73" t="s">
        <v>102</v>
      </c>
      <c r="B63" s="66" t="s">
        <v>41</v>
      </c>
      <c r="C63" s="67" t="s">
        <v>144</v>
      </c>
      <c r="D63" s="68">
        <f>E63+F63+I63+J63</f>
        <v>959</v>
      </c>
      <c r="E63" s="68">
        <f t="shared" ref="E63:P63" si="24">E64+E65+E66+E67</f>
        <v>4</v>
      </c>
      <c r="F63" s="68">
        <f t="shared" si="24"/>
        <v>931</v>
      </c>
      <c r="G63" s="68">
        <f t="shared" si="24"/>
        <v>139</v>
      </c>
      <c r="H63" s="68">
        <f t="shared" si="24"/>
        <v>652</v>
      </c>
      <c r="I63" s="68">
        <v>12</v>
      </c>
      <c r="J63" s="68">
        <v>12</v>
      </c>
      <c r="K63" s="68">
        <f t="shared" si="24"/>
        <v>0</v>
      </c>
      <c r="L63" s="68">
        <f t="shared" si="24"/>
        <v>0</v>
      </c>
      <c r="M63" s="68">
        <f t="shared" si="24"/>
        <v>378</v>
      </c>
      <c r="N63" s="68">
        <f t="shared" si="24"/>
        <v>553</v>
      </c>
      <c r="O63" s="68">
        <f t="shared" si="24"/>
        <v>0</v>
      </c>
      <c r="P63" s="68">
        <f t="shared" si="24"/>
        <v>0</v>
      </c>
    </row>
    <row r="64" spans="1:16" ht="45" x14ac:dyDescent="0.25">
      <c r="A64" s="79" t="s">
        <v>42</v>
      </c>
      <c r="B64" s="81" t="s">
        <v>43</v>
      </c>
      <c r="C64" s="28" t="s">
        <v>146</v>
      </c>
      <c r="D64" s="20">
        <f>K64+L64+M64+N64+O64+P64+E64</f>
        <v>177</v>
      </c>
      <c r="E64" s="20">
        <v>4</v>
      </c>
      <c r="F64" s="20">
        <f>K64+L64+M64+N64+O64+P64</f>
        <v>173</v>
      </c>
      <c r="G64" s="20">
        <v>75</v>
      </c>
      <c r="H64" s="20">
        <v>20</v>
      </c>
      <c r="I64" s="20">
        <v>6</v>
      </c>
      <c r="J64" s="20">
        <v>6</v>
      </c>
      <c r="K64" s="20">
        <v>0</v>
      </c>
      <c r="L64" s="20">
        <v>0</v>
      </c>
      <c r="M64" s="22">
        <v>58</v>
      </c>
      <c r="N64" s="22">
        <v>115</v>
      </c>
      <c r="O64" s="26">
        <v>0</v>
      </c>
      <c r="P64" s="26">
        <v>0</v>
      </c>
    </row>
    <row r="65" spans="1:16" ht="45" x14ac:dyDescent="0.25">
      <c r="A65" s="79" t="s">
        <v>44</v>
      </c>
      <c r="B65" s="81" t="s">
        <v>45</v>
      </c>
      <c r="C65" s="28" t="s">
        <v>145</v>
      </c>
      <c r="D65" s="20">
        <f t="shared" ref="D65:D67" si="25">K65+L65+M65+N65+O65+P65+E65</f>
        <v>146</v>
      </c>
      <c r="E65" s="20">
        <v>0</v>
      </c>
      <c r="F65" s="20">
        <f t="shared" ref="F65:F67" si="26">K65+L65+M65+N65+O65+P65</f>
        <v>146</v>
      </c>
      <c r="G65" s="20">
        <v>64</v>
      </c>
      <c r="H65" s="20">
        <v>20</v>
      </c>
      <c r="I65" s="20">
        <v>0</v>
      </c>
      <c r="J65" s="20">
        <v>0</v>
      </c>
      <c r="K65" s="20">
        <v>0</v>
      </c>
      <c r="L65" s="20">
        <v>0</v>
      </c>
      <c r="M65" s="22">
        <v>68</v>
      </c>
      <c r="N65" s="22">
        <v>78</v>
      </c>
      <c r="O65" s="26">
        <v>0</v>
      </c>
      <c r="P65" s="26">
        <v>0</v>
      </c>
    </row>
    <row r="66" spans="1:16" x14ac:dyDescent="0.25">
      <c r="A66" s="79" t="s">
        <v>46</v>
      </c>
      <c r="B66" s="79" t="s">
        <v>12</v>
      </c>
      <c r="C66" s="28" t="s">
        <v>145</v>
      </c>
      <c r="D66" s="20">
        <f t="shared" si="25"/>
        <v>252</v>
      </c>
      <c r="E66" s="26">
        <v>0</v>
      </c>
      <c r="F66" s="20">
        <f t="shared" si="26"/>
        <v>252</v>
      </c>
      <c r="G66" s="26">
        <v>0</v>
      </c>
      <c r="H66" s="20">
        <f>F66</f>
        <v>252</v>
      </c>
      <c r="I66" s="20">
        <v>0</v>
      </c>
      <c r="J66" s="20">
        <v>0</v>
      </c>
      <c r="K66" s="26">
        <v>0</v>
      </c>
      <c r="L66" s="26">
        <v>0</v>
      </c>
      <c r="M66" s="42">
        <v>72</v>
      </c>
      <c r="N66" s="42">
        <v>180</v>
      </c>
      <c r="O66" s="31">
        <v>0</v>
      </c>
      <c r="P66" s="31">
        <v>0</v>
      </c>
    </row>
    <row r="67" spans="1:16" x14ac:dyDescent="0.25">
      <c r="A67" s="79" t="s">
        <v>47</v>
      </c>
      <c r="B67" s="79" t="s">
        <v>48</v>
      </c>
      <c r="C67" s="28" t="s">
        <v>145</v>
      </c>
      <c r="D67" s="20">
        <f t="shared" si="25"/>
        <v>360</v>
      </c>
      <c r="E67" s="26">
        <v>0</v>
      </c>
      <c r="F67" s="20">
        <f t="shared" si="26"/>
        <v>360</v>
      </c>
      <c r="G67" s="26">
        <v>0</v>
      </c>
      <c r="H67" s="20">
        <f>F67</f>
        <v>360</v>
      </c>
      <c r="I67" s="20">
        <v>0</v>
      </c>
      <c r="J67" s="20">
        <v>0</v>
      </c>
      <c r="K67" s="26">
        <v>0</v>
      </c>
      <c r="L67" s="26">
        <v>0</v>
      </c>
      <c r="M67" s="43">
        <v>180</v>
      </c>
      <c r="N67" s="43">
        <v>180</v>
      </c>
      <c r="O67" s="31">
        <v>0</v>
      </c>
      <c r="P67" s="31">
        <v>0</v>
      </c>
    </row>
    <row r="68" spans="1:16" ht="75" x14ac:dyDescent="0.25">
      <c r="A68" s="73" t="s">
        <v>103</v>
      </c>
      <c r="B68" s="66" t="s">
        <v>49</v>
      </c>
      <c r="C68" s="67" t="s">
        <v>144</v>
      </c>
      <c r="D68" s="68">
        <f>E68+F68+I68+J68</f>
        <v>685</v>
      </c>
      <c r="E68" s="68">
        <f t="shared" ref="E68:P68" si="27">E69+E70+E71</f>
        <v>4</v>
      </c>
      <c r="F68" s="68">
        <f t="shared" si="27"/>
        <v>657</v>
      </c>
      <c r="G68" s="68">
        <f t="shared" si="27"/>
        <v>162</v>
      </c>
      <c r="H68" s="68">
        <f t="shared" si="27"/>
        <v>436</v>
      </c>
      <c r="I68" s="68">
        <v>12</v>
      </c>
      <c r="J68" s="68">
        <v>12</v>
      </c>
      <c r="K68" s="68">
        <f t="shared" si="27"/>
        <v>0</v>
      </c>
      <c r="L68" s="68">
        <f t="shared" si="27"/>
        <v>0</v>
      </c>
      <c r="M68" s="68">
        <f t="shared" si="27"/>
        <v>0</v>
      </c>
      <c r="N68" s="68">
        <f t="shared" si="27"/>
        <v>0</v>
      </c>
      <c r="O68" s="68">
        <f t="shared" si="27"/>
        <v>311</v>
      </c>
      <c r="P68" s="68">
        <f t="shared" si="27"/>
        <v>346</v>
      </c>
    </row>
    <row r="69" spans="1:16" ht="45" x14ac:dyDescent="0.25">
      <c r="A69" s="79" t="s">
        <v>50</v>
      </c>
      <c r="B69" s="81" t="s">
        <v>51</v>
      </c>
      <c r="C69" s="28" t="s">
        <v>154</v>
      </c>
      <c r="D69" s="20">
        <f>E69+K69+L69+M69+N69+O69+P69</f>
        <v>265</v>
      </c>
      <c r="E69" s="20">
        <v>4</v>
      </c>
      <c r="F69" s="20">
        <f>P69+O69+M69+N69+L69+K69</f>
        <v>261</v>
      </c>
      <c r="G69" s="26">
        <v>162</v>
      </c>
      <c r="H69" s="26">
        <v>40</v>
      </c>
      <c r="I69" s="26">
        <v>6</v>
      </c>
      <c r="J69" s="26">
        <v>6</v>
      </c>
      <c r="K69" s="26">
        <v>0</v>
      </c>
      <c r="L69" s="26">
        <v>0</v>
      </c>
      <c r="M69" s="22">
        <v>0</v>
      </c>
      <c r="N69" s="22">
        <v>0</v>
      </c>
      <c r="O69" s="26">
        <v>131</v>
      </c>
      <c r="P69" s="26">
        <v>130</v>
      </c>
    </row>
    <row r="70" spans="1:16" x14ac:dyDescent="0.25">
      <c r="A70" s="79" t="s">
        <v>52</v>
      </c>
      <c r="B70" s="79" t="s">
        <v>12</v>
      </c>
      <c r="C70" s="28" t="s">
        <v>148</v>
      </c>
      <c r="D70" s="20">
        <f t="shared" ref="D70:D71" si="28">E70+K70+L70+M70+N70+O70+P70</f>
        <v>216</v>
      </c>
      <c r="E70" s="26">
        <v>0</v>
      </c>
      <c r="F70" s="20">
        <f t="shared" ref="F70:F71" si="29">P70+O70+M70+N70+L70+K70</f>
        <v>216</v>
      </c>
      <c r="G70" s="26">
        <v>0</v>
      </c>
      <c r="H70" s="20">
        <f>F70</f>
        <v>216</v>
      </c>
      <c r="I70" s="20">
        <v>0</v>
      </c>
      <c r="J70" s="20">
        <v>0</v>
      </c>
      <c r="K70" s="26">
        <v>0</v>
      </c>
      <c r="L70" s="26">
        <v>0</v>
      </c>
      <c r="M70" s="27">
        <v>0</v>
      </c>
      <c r="N70" s="27">
        <v>0</v>
      </c>
      <c r="O70" s="42">
        <v>108</v>
      </c>
      <c r="P70" s="42">
        <v>108</v>
      </c>
    </row>
    <row r="71" spans="1:16" x14ac:dyDescent="0.25">
      <c r="A71" s="79" t="s">
        <v>53</v>
      </c>
      <c r="B71" s="79" t="s">
        <v>48</v>
      </c>
      <c r="C71" s="28" t="s">
        <v>148</v>
      </c>
      <c r="D71" s="20">
        <f t="shared" si="28"/>
        <v>180</v>
      </c>
      <c r="E71" s="26">
        <v>0</v>
      </c>
      <c r="F71" s="20">
        <f t="shared" si="29"/>
        <v>180</v>
      </c>
      <c r="G71" s="26">
        <v>0</v>
      </c>
      <c r="H71" s="20">
        <f>F71</f>
        <v>180</v>
      </c>
      <c r="I71" s="20">
        <v>0</v>
      </c>
      <c r="J71" s="20">
        <v>0</v>
      </c>
      <c r="K71" s="26">
        <v>0</v>
      </c>
      <c r="L71" s="26">
        <v>0</v>
      </c>
      <c r="M71" s="27">
        <v>0</v>
      </c>
      <c r="N71" s="27">
        <v>0</v>
      </c>
      <c r="O71" s="43">
        <v>72</v>
      </c>
      <c r="P71" s="43">
        <v>108</v>
      </c>
    </row>
    <row r="72" spans="1:16" s="12" customFormat="1" x14ac:dyDescent="0.25">
      <c r="A72" s="65" t="s">
        <v>54</v>
      </c>
      <c r="B72" s="73" t="s">
        <v>104</v>
      </c>
      <c r="C72" s="67" t="s">
        <v>112</v>
      </c>
      <c r="D72" s="74">
        <f t="shared" ref="D72:O72" si="30">D73+D74</f>
        <v>358</v>
      </c>
      <c r="E72" s="74">
        <f t="shared" si="30"/>
        <v>0</v>
      </c>
      <c r="F72" s="74">
        <f t="shared" si="30"/>
        <v>358</v>
      </c>
      <c r="G72" s="74">
        <f t="shared" si="30"/>
        <v>107</v>
      </c>
      <c r="H72" s="74">
        <f t="shared" si="30"/>
        <v>148</v>
      </c>
      <c r="I72" s="74">
        <v>6</v>
      </c>
      <c r="J72" s="74">
        <v>6</v>
      </c>
      <c r="K72" s="74">
        <f t="shared" si="30"/>
        <v>0</v>
      </c>
      <c r="L72" s="74">
        <f t="shared" si="30"/>
        <v>0</v>
      </c>
      <c r="M72" s="74">
        <f t="shared" si="30"/>
        <v>0</v>
      </c>
      <c r="N72" s="74">
        <f t="shared" si="30"/>
        <v>0</v>
      </c>
      <c r="O72" s="74">
        <f t="shared" si="30"/>
        <v>140</v>
      </c>
      <c r="P72" s="74">
        <f>P73+P74</f>
        <v>218</v>
      </c>
    </row>
    <row r="73" spans="1:16" ht="45" x14ac:dyDescent="0.25">
      <c r="A73" s="79" t="s">
        <v>121</v>
      </c>
      <c r="B73" s="81" t="s">
        <v>62</v>
      </c>
      <c r="C73" s="28" t="s">
        <v>148</v>
      </c>
      <c r="D73" s="26">
        <f>E73+K73+L73+M73+N73+O73+P73</f>
        <v>250</v>
      </c>
      <c r="E73" s="26">
        <v>0</v>
      </c>
      <c r="F73" s="26">
        <f>P73+O73+N73+M73+L73+K73</f>
        <v>250</v>
      </c>
      <c r="G73" s="26">
        <v>107</v>
      </c>
      <c r="H73" s="26">
        <v>40</v>
      </c>
      <c r="I73" s="26">
        <v>0</v>
      </c>
      <c r="J73" s="26">
        <v>0</v>
      </c>
      <c r="K73" s="26">
        <v>0</v>
      </c>
      <c r="L73" s="26">
        <v>0</v>
      </c>
      <c r="M73" s="27">
        <v>0</v>
      </c>
      <c r="N73" s="27">
        <v>0</v>
      </c>
      <c r="O73" s="26">
        <v>104</v>
      </c>
      <c r="P73" s="26">
        <v>146</v>
      </c>
    </row>
    <row r="74" spans="1:16" x14ac:dyDescent="0.25">
      <c r="A74" s="79" t="s">
        <v>55</v>
      </c>
      <c r="B74" s="29" t="s">
        <v>12</v>
      </c>
      <c r="C74" s="28" t="s">
        <v>148</v>
      </c>
      <c r="D74" s="26">
        <f t="shared" ref="D74" si="31">E74+K74+L74+M74+N74+O74+P74</f>
        <v>108</v>
      </c>
      <c r="E74" s="26">
        <v>0</v>
      </c>
      <c r="F74" s="26">
        <f t="shared" ref="F74" si="32">P74+O74+N74+M74+L74+K74</f>
        <v>108</v>
      </c>
      <c r="G74" s="26">
        <v>0</v>
      </c>
      <c r="H74" s="26">
        <f>F74</f>
        <v>108</v>
      </c>
      <c r="I74" s="26">
        <v>0</v>
      </c>
      <c r="J74" s="26">
        <v>0</v>
      </c>
      <c r="K74" s="26">
        <v>0</v>
      </c>
      <c r="L74" s="26">
        <v>0</v>
      </c>
      <c r="M74" s="27">
        <v>0</v>
      </c>
      <c r="N74" s="27">
        <v>0</v>
      </c>
      <c r="O74" s="42">
        <v>36</v>
      </c>
      <c r="P74" s="42">
        <v>72</v>
      </c>
    </row>
    <row r="75" spans="1:16" s="12" customFormat="1" ht="60" x14ac:dyDescent="0.25">
      <c r="A75" s="65" t="s">
        <v>81</v>
      </c>
      <c r="B75" s="66" t="s">
        <v>82</v>
      </c>
      <c r="C75" s="67" t="s">
        <v>144</v>
      </c>
      <c r="D75" s="74">
        <f>K75+L75+M75+N75+O75+P75</f>
        <v>180</v>
      </c>
      <c r="E75" s="74">
        <f t="shared" ref="E75:P75" si="33">SUM(E76:E78)</f>
        <v>4</v>
      </c>
      <c r="F75" s="74">
        <f t="shared" si="33"/>
        <v>180</v>
      </c>
      <c r="G75" s="74">
        <f t="shared" si="33"/>
        <v>34</v>
      </c>
      <c r="H75" s="74">
        <f t="shared" si="33"/>
        <v>88</v>
      </c>
      <c r="I75" s="74">
        <v>6</v>
      </c>
      <c r="J75" s="74">
        <v>6</v>
      </c>
      <c r="K75" s="74">
        <f t="shared" si="33"/>
        <v>0</v>
      </c>
      <c r="L75" s="74">
        <f t="shared" si="33"/>
        <v>0</v>
      </c>
      <c r="M75" s="74">
        <f t="shared" si="33"/>
        <v>0</v>
      </c>
      <c r="N75" s="74">
        <f t="shared" si="33"/>
        <v>0</v>
      </c>
      <c r="O75" s="74">
        <f t="shared" si="33"/>
        <v>54</v>
      </c>
      <c r="P75" s="74">
        <f t="shared" si="33"/>
        <v>126</v>
      </c>
    </row>
    <row r="76" spans="1:16" ht="30" x14ac:dyDescent="0.25">
      <c r="A76" s="79" t="s">
        <v>83</v>
      </c>
      <c r="B76" s="81" t="s">
        <v>86</v>
      </c>
      <c r="C76" s="28" t="s">
        <v>147</v>
      </c>
      <c r="D76" s="74">
        <f t="shared" ref="D76:D78" si="34">K76+L76+M76+N76+O76+P76</f>
        <v>54</v>
      </c>
      <c r="E76" s="26">
        <v>2</v>
      </c>
      <c r="F76" s="26">
        <f>K76+L76+M76+N76+O76+P76</f>
        <v>54</v>
      </c>
      <c r="G76" s="26">
        <v>17</v>
      </c>
      <c r="H76" s="26">
        <v>8</v>
      </c>
      <c r="I76" s="26">
        <v>0</v>
      </c>
      <c r="J76" s="26">
        <v>0</v>
      </c>
      <c r="K76" s="26">
        <v>0</v>
      </c>
      <c r="L76" s="26">
        <v>0</v>
      </c>
      <c r="M76" s="27">
        <v>0</v>
      </c>
      <c r="N76" s="27">
        <v>0</v>
      </c>
      <c r="O76" s="26">
        <v>54</v>
      </c>
      <c r="P76" s="26">
        <v>0</v>
      </c>
    </row>
    <row r="77" spans="1:16" ht="30" x14ac:dyDescent="0.25">
      <c r="A77" s="79" t="s">
        <v>84</v>
      </c>
      <c r="B77" s="81" t="s">
        <v>87</v>
      </c>
      <c r="C77" s="28" t="s">
        <v>148</v>
      </c>
      <c r="D77" s="74">
        <f t="shared" si="34"/>
        <v>54</v>
      </c>
      <c r="E77" s="26">
        <v>2</v>
      </c>
      <c r="F77" s="26">
        <f t="shared" ref="F77:F78" si="35">K77+L77+M77+N77+O77+P77</f>
        <v>54</v>
      </c>
      <c r="G77" s="26">
        <v>17</v>
      </c>
      <c r="H77" s="26">
        <v>8</v>
      </c>
      <c r="I77" s="26">
        <v>0</v>
      </c>
      <c r="J77" s="26">
        <v>0</v>
      </c>
      <c r="K77" s="26">
        <v>0</v>
      </c>
      <c r="L77" s="26">
        <v>0</v>
      </c>
      <c r="M77" s="27">
        <v>0</v>
      </c>
      <c r="N77" s="27">
        <v>0</v>
      </c>
      <c r="O77" s="26">
        <v>0</v>
      </c>
      <c r="P77" s="26">
        <v>54</v>
      </c>
    </row>
    <row r="78" spans="1:16" x14ac:dyDescent="0.25">
      <c r="A78" s="79" t="s">
        <v>85</v>
      </c>
      <c r="B78" s="79" t="s">
        <v>12</v>
      </c>
      <c r="C78" s="28" t="s">
        <v>148</v>
      </c>
      <c r="D78" s="74">
        <f t="shared" si="34"/>
        <v>72</v>
      </c>
      <c r="E78" s="26">
        <v>0</v>
      </c>
      <c r="F78" s="26">
        <f t="shared" si="35"/>
        <v>72</v>
      </c>
      <c r="G78" s="26">
        <v>0</v>
      </c>
      <c r="H78" s="26">
        <v>72</v>
      </c>
      <c r="I78" s="26">
        <v>0</v>
      </c>
      <c r="J78" s="26">
        <v>0</v>
      </c>
      <c r="K78" s="26">
        <v>0</v>
      </c>
      <c r="L78" s="26">
        <v>0</v>
      </c>
      <c r="M78" s="27">
        <v>0</v>
      </c>
      <c r="N78" s="27">
        <v>0</v>
      </c>
      <c r="O78" s="26">
        <v>0</v>
      </c>
      <c r="P78" s="42">
        <v>72</v>
      </c>
    </row>
    <row r="79" spans="1:16" x14ac:dyDescent="0.25">
      <c r="A79" s="71" t="s">
        <v>92</v>
      </c>
      <c r="B79" s="71" t="s">
        <v>91</v>
      </c>
      <c r="C79" s="75" t="s">
        <v>149</v>
      </c>
      <c r="D79" s="62">
        <f>F79+I79+J79</f>
        <v>90</v>
      </c>
      <c r="E79" s="94">
        <v>0</v>
      </c>
      <c r="F79" s="62">
        <f>K79+L79+M79+N79+O79+P79</f>
        <v>90</v>
      </c>
      <c r="G79" s="62">
        <v>0</v>
      </c>
      <c r="H79" s="62">
        <v>90</v>
      </c>
      <c r="I79" s="62">
        <v>0</v>
      </c>
      <c r="J79" s="62">
        <v>0</v>
      </c>
      <c r="K79" s="62">
        <v>0</v>
      </c>
      <c r="L79" s="62">
        <v>0</v>
      </c>
      <c r="M79" s="94">
        <v>16</v>
      </c>
      <c r="N79" s="94">
        <v>32</v>
      </c>
      <c r="O79" s="94">
        <v>22</v>
      </c>
      <c r="P79" s="94">
        <v>20</v>
      </c>
    </row>
    <row r="80" spans="1:16" x14ac:dyDescent="0.25">
      <c r="A80" s="79"/>
      <c r="B80" s="19" t="s">
        <v>56</v>
      </c>
      <c r="C80" s="13"/>
      <c r="D80" s="26"/>
      <c r="E80" s="26"/>
      <c r="F80" s="15" t="s">
        <v>93</v>
      </c>
      <c r="G80" s="21"/>
      <c r="H80" s="21"/>
      <c r="I80" s="21"/>
      <c r="J80" s="21"/>
      <c r="K80" s="21"/>
      <c r="L80" s="21"/>
      <c r="M80" s="27"/>
      <c r="N80" s="27"/>
      <c r="O80" s="26"/>
      <c r="P80" s="26"/>
    </row>
    <row r="81" spans="1:16" x14ac:dyDescent="0.25">
      <c r="A81" s="79"/>
      <c r="B81" s="19" t="s">
        <v>57</v>
      </c>
      <c r="C81" s="28"/>
      <c r="D81" s="26"/>
      <c r="E81" s="26"/>
      <c r="F81" s="30" t="s">
        <v>94</v>
      </c>
      <c r="G81" s="31"/>
      <c r="H81" s="31"/>
      <c r="I81" s="31"/>
      <c r="J81" s="31"/>
      <c r="K81" s="31"/>
      <c r="L81" s="31"/>
      <c r="M81" s="27"/>
      <c r="N81" s="27"/>
      <c r="O81" s="26"/>
      <c r="P81" s="26"/>
    </row>
    <row r="82" spans="1:16" x14ac:dyDescent="0.25">
      <c r="A82" s="109" t="s">
        <v>105</v>
      </c>
      <c r="B82" s="109"/>
      <c r="C82" s="58" t="s">
        <v>164</v>
      </c>
      <c r="D82" s="59">
        <f>F82+I82+J82</f>
        <v>4392</v>
      </c>
      <c r="E82" s="59">
        <f t="shared" ref="E82:P82" si="36">E34+E50</f>
        <v>18</v>
      </c>
      <c r="F82" s="59">
        <f t="shared" si="36"/>
        <v>4212</v>
      </c>
      <c r="G82" s="59">
        <f t="shared" si="36"/>
        <v>1364</v>
      </c>
      <c r="H82" s="59">
        <f t="shared" si="36"/>
        <v>1780</v>
      </c>
      <c r="I82" s="59">
        <f t="shared" si="36"/>
        <v>108</v>
      </c>
      <c r="J82" s="59">
        <f t="shared" si="36"/>
        <v>72</v>
      </c>
      <c r="K82" s="59">
        <f t="shared" si="36"/>
        <v>612</v>
      </c>
      <c r="L82" s="59">
        <f t="shared" si="36"/>
        <v>792</v>
      </c>
      <c r="M82" s="59">
        <f t="shared" si="36"/>
        <v>612</v>
      </c>
      <c r="N82" s="59">
        <f t="shared" si="36"/>
        <v>792</v>
      </c>
      <c r="O82" s="59">
        <f t="shared" si="36"/>
        <v>612</v>
      </c>
      <c r="P82" s="59">
        <f t="shared" si="36"/>
        <v>792</v>
      </c>
    </row>
    <row r="83" spans="1:16" x14ac:dyDescent="0.25">
      <c r="A83" s="23" t="s">
        <v>80</v>
      </c>
      <c r="B83" s="14" t="s">
        <v>106</v>
      </c>
      <c r="C83" s="14"/>
      <c r="D83" s="82">
        <v>36</v>
      </c>
      <c r="E83" s="14"/>
      <c r="F83" s="14"/>
      <c r="G83" s="14"/>
      <c r="H83" s="14"/>
      <c r="I83" s="53"/>
      <c r="J83" s="53"/>
      <c r="K83" s="14"/>
      <c r="L83" s="14"/>
      <c r="M83" s="14"/>
      <c r="N83" s="14"/>
      <c r="O83" s="32"/>
      <c r="P83" s="46">
        <v>36</v>
      </c>
    </row>
    <row r="84" spans="1:16" x14ac:dyDescent="0.25">
      <c r="A84" s="23"/>
      <c r="B84" s="23" t="s">
        <v>156</v>
      </c>
      <c r="C84" s="79"/>
      <c r="D84" s="90">
        <f>D82+D83</f>
        <v>4428</v>
      </c>
      <c r="E84" s="79"/>
      <c r="F84" s="87"/>
      <c r="G84" s="88"/>
      <c r="H84" s="89"/>
      <c r="I84" s="89"/>
      <c r="J84" s="89"/>
      <c r="K84" s="79"/>
      <c r="L84" s="79"/>
      <c r="M84" s="79"/>
      <c r="N84" s="79"/>
      <c r="O84" s="32"/>
      <c r="P84" s="46"/>
    </row>
    <row r="85" spans="1:16" ht="27.75" customHeight="1" x14ac:dyDescent="0.25">
      <c r="A85" s="102"/>
      <c r="B85" s="102"/>
      <c r="C85" s="102"/>
      <c r="D85" s="102"/>
      <c r="E85" s="110" t="s">
        <v>16</v>
      </c>
      <c r="F85" s="96" t="s">
        <v>58</v>
      </c>
      <c r="G85" s="97"/>
      <c r="H85" s="98"/>
      <c r="I85" s="51"/>
      <c r="J85" s="51"/>
      <c r="K85" s="49">
        <f>K34+K50</f>
        <v>612</v>
      </c>
      <c r="L85" s="49">
        <f>L34+L50</f>
        <v>792</v>
      </c>
      <c r="M85" s="49">
        <f>M34+M50-M86-M87</f>
        <v>360</v>
      </c>
      <c r="N85" s="49">
        <f t="shared" ref="N85:P85" si="37">N34+N50-N86-N87</f>
        <v>432</v>
      </c>
      <c r="O85" s="49">
        <f t="shared" si="37"/>
        <v>396</v>
      </c>
      <c r="P85" s="49">
        <f t="shared" si="37"/>
        <v>432</v>
      </c>
    </row>
    <row r="86" spans="1:16" x14ac:dyDescent="0.25">
      <c r="A86" s="14"/>
      <c r="B86" s="14"/>
      <c r="C86" s="14"/>
      <c r="D86" s="14"/>
      <c r="E86" s="111"/>
      <c r="F86" s="96" t="s">
        <v>73</v>
      </c>
      <c r="G86" s="97"/>
      <c r="H86" s="98"/>
      <c r="I86" s="51"/>
      <c r="J86" s="51"/>
      <c r="K86" s="23">
        <f>K66+K70+K74</f>
        <v>0</v>
      </c>
      <c r="L86" s="23">
        <f>L66+L70+L74</f>
        <v>0</v>
      </c>
      <c r="M86" s="23">
        <f>M66+M70+M74</f>
        <v>72</v>
      </c>
      <c r="N86" s="23">
        <f>N66+N70+N74</f>
        <v>180</v>
      </c>
      <c r="O86" s="23">
        <f>O66+O70+O74</f>
        <v>144</v>
      </c>
      <c r="P86" s="23">
        <f>P66+P70+P74+P78</f>
        <v>252</v>
      </c>
    </row>
    <row r="87" spans="1:16" ht="15" customHeight="1" x14ac:dyDescent="0.25">
      <c r="A87" s="14" t="s">
        <v>59</v>
      </c>
      <c r="B87" s="23"/>
      <c r="C87" s="14"/>
      <c r="D87" s="14"/>
      <c r="E87" s="111"/>
      <c r="F87" s="113" t="s">
        <v>74</v>
      </c>
      <c r="G87" s="114"/>
      <c r="H87" s="115"/>
      <c r="I87" s="54"/>
      <c r="J87" s="54"/>
      <c r="K87" s="80">
        <f t="shared" ref="K87:O87" si="38">K67+K71</f>
        <v>0</v>
      </c>
      <c r="L87" s="80">
        <f t="shared" si="38"/>
        <v>0</v>
      </c>
      <c r="M87" s="80">
        <f t="shared" si="38"/>
        <v>180</v>
      </c>
      <c r="N87" s="80">
        <f t="shared" si="38"/>
        <v>180</v>
      </c>
      <c r="O87" s="80">
        <f t="shared" si="38"/>
        <v>72</v>
      </c>
      <c r="P87" s="48">
        <f>P67+P71</f>
        <v>108</v>
      </c>
    </row>
    <row r="88" spans="1:16" x14ac:dyDescent="0.25">
      <c r="A88" s="23" t="s">
        <v>60</v>
      </c>
      <c r="B88" s="95" t="s">
        <v>166</v>
      </c>
      <c r="C88" s="91"/>
      <c r="D88" s="91"/>
      <c r="E88" s="111"/>
      <c r="F88" s="96" t="s">
        <v>75</v>
      </c>
      <c r="G88" s="97"/>
      <c r="H88" s="98"/>
      <c r="I88" s="51"/>
      <c r="J88" s="51"/>
      <c r="K88" s="23">
        <v>0</v>
      </c>
      <c r="L88" s="23">
        <v>4</v>
      </c>
      <c r="M88" s="23">
        <v>0</v>
      </c>
      <c r="N88" s="23">
        <v>4</v>
      </c>
      <c r="O88" s="19">
        <v>0</v>
      </c>
      <c r="P88" s="19">
        <v>4</v>
      </c>
    </row>
    <row r="89" spans="1:16" x14ac:dyDescent="0.25">
      <c r="A89" s="14"/>
      <c r="B89" s="14"/>
      <c r="C89" s="14"/>
      <c r="D89" s="14"/>
      <c r="E89" s="111"/>
      <c r="F89" s="96" t="s">
        <v>122</v>
      </c>
      <c r="G89" s="97"/>
      <c r="H89" s="98"/>
      <c r="I89" s="51"/>
      <c r="J89" s="51"/>
      <c r="K89" s="23">
        <v>0</v>
      </c>
      <c r="L89" s="50" t="s">
        <v>162</v>
      </c>
      <c r="M89" s="23">
        <v>0</v>
      </c>
      <c r="N89" s="50">
        <v>8</v>
      </c>
      <c r="O89" s="19">
        <v>1</v>
      </c>
      <c r="P89" s="93" t="s">
        <v>163</v>
      </c>
    </row>
    <row r="90" spans="1:16" x14ac:dyDescent="0.25">
      <c r="A90" s="101" t="s">
        <v>110</v>
      </c>
      <c r="B90" s="101"/>
      <c r="C90" s="101"/>
      <c r="D90" s="101"/>
      <c r="E90" s="111"/>
      <c r="F90" s="96" t="s">
        <v>109</v>
      </c>
      <c r="G90" s="97"/>
      <c r="H90" s="98"/>
      <c r="I90" s="51"/>
      <c r="J90" s="51"/>
      <c r="K90" s="50" t="s">
        <v>161</v>
      </c>
      <c r="L90" s="23">
        <v>0</v>
      </c>
      <c r="M90" s="50" t="s">
        <v>161</v>
      </c>
      <c r="N90" s="50" t="s">
        <v>161</v>
      </c>
      <c r="O90" s="50" t="s">
        <v>161</v>
      </c>
      <c r="P90" s="19">
        <v>0</v>
      </c>
    </row>
    <row r="94" spans="1:16" x14ac:dyDescent="0.25">
      <c r="K94" s="92"/>
    </row>
  </sheetData>
  <mergeCells count="34">
    <mergeCell ref="F28:H29"/>
    <mergeCell ref="D27:J27"/>
    <mergeCell ref="I28:I33"/>
    <mergeCell ref="J28:J33"/>
    <mergeCell ref="F86:H86"/>
    <mergeCell ref="F87:H87"/>
    <mergeCell ref="F88:H88"/>
    <mergeCell ref="F30:F33"/>
    <mergeCell ref="G30:G33"/>
    <mergeCell ref="H30:H33"/>
    <mergeCell ref="K27:P27"/>
    <mergeCell ref="O29:P29"/>
    <mergeCell ref="K31:L31"/>
    <mergeCell ref="M31:N31"/>
    <mergeCell ref="O31:P31"/>
    <mergeCell ref="K28:L28"/>
    <mergeCell ref="M28:N28"/>
    <mergeCell ref="O28:P28"/>
    <mergeCell ref="F89:H89"/>
    <mergeCell ref="F90:H90"/>
    <mergeCell ref="O5:P5"/>
    <mergeCell ref="A11:F11"/>
    <mergeCell ref="A27:A32"/>
    <mergeCell ref="B27:B32"/>
    <mergeCell ref="C27:C32"/>
    <mergeCell ref="D28:D32"/>
    <mergeCell ref="E28:E32"/>
    <mergeCell ref="K29:L29"/>
    <mergeCell ref="M29:N29"/>
    <mergeCell ref="A82:B82"/>
    <mergeCell ref="A85:D85"/>
    <mergeCell ref="E85:E90"/>
    <mergeCell ref="A90:D90"/>
    <mergeCell ref="F85:H85"/>
  </mergeCells>
  <pageMargins left="0.7" right="0.7" top="0.75" bottom="0.75" header="0.3" footer="0.3"/>
  <pageSetup paperSize="9" scale="69" orientation="landscape" horizontalDpi="180" verticalDpi="180" r:id="rId1"/>
  <rowBreaks count="2" manualBreakCount="2">
    <brk id="24" max="16383" man="1"/>
    <brk id="4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2025-07-01T11:51:26Z</dcterms:modified>
</cp:coreProperties>
</file>