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СВ-26\ОПОП и уч план\"/>
    </mc:Choice>
  </mc:AlternateContent>
  <bookViews>
    <workbookView xWindow="0" yWindow="0" windowWidth="28800" windowHeight="12435"/>
  </bookViews>
  <sheets>
    <sheet name="СВ" sheetId="1" r:id="rId1"/>
    <sheet name="ПЗ (2)" sheetId="2" r:id="rId2"/>
    <sheet name="ПЗ" sheetId="3" state="hidden" r:id="rId3"/>
  </sheets>
  <definedNames>
    <definedName name="_xlnm.Print_Area" localSheetId="1">'ПЗ (2)'!$A$1:$D$52</definedName>
    <definedName name="_xlnm.Print_Area" localSheetId="0">СВ!$A$1:$R$85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71" i="1"/>
  <c r="G70" i="1" s="1"/>
  <c r="G67" i="1"/>
  <c r="E67" i="1" s="1"/>
  <c r="G63" i="1"/>
  <c r="E63" i="1" s="1"/>
  <c r="G57" i="1"/>
  <c r="E57" i="1" s="1"/>
  <c r="G58" i="1"/>
  <c r="G59" i="1"/>
  <c r="E59" i="1" s="1"/>
  <c r="G56" i="1"/>
  <c r="E56" i="1" s="1"/>
  <c r="G51" i="1"/>
  <c r="E51" i="1" s="1"/>
  <c r="G52" i="1"/>
  <c r="E52" i="1" s="1"/>
  <c r="G49" i="1"/>
  <c r="E49" i="1" s="1"/>
  <c r="G43" i="1"/>
  <c r="E43" i="1" s="1"/>
  <c r="G44" i="1"/>
  <c r="E44" i="1" s="1"/>
  <c r="G45" i="1"/>
  <c r="E45" i="1" s="1"/>
  <c r="G46" i="1"/>
  <c r="E46" i="1" s="1"/>
  <c r="G47" i="1"/>
  <c r="E47" i="1" s="1"/>
  <c r="G42" i="1"/>
  <c r="E42" i="1" s="1"/>
  <c r="G28" i="1"/>
  <c r="E28" i="1" s="1"/>
  <c r="G29" i="1"/>
  <c r="E29" i="1" s="1"/>
  <c r="G30" i="1"/>
  <c r="G31" i="1"/>
  <c r="E31" i="1" s="1"/>
  <c r="G32" i="1"/>
  <c r="E32" i="1" s="1"/>
  <c r="G33" i="1"/>
  <c r="E33" i="1" s="1"/>
  <c r="G34" i="1"/>
  <c r="E34" i="1" s="1"/>
  <c r="G35" i="1"/>
  <c r="E35" i="1" s="1"/>
  <c r="G36" i="1"/>
  <c r="E36" i="1" s="1"/>
  <c r="G37" i="1"/>
  <c r="E37" i="1" s="1"/>
  <c r="G38" i="1"/>
  <c r="E38" i="1" s="1"/>
  <c r="G39" i="1"/>
  <c r="E39" i="1" s="1"/>
  <c r="G27" i="1"/>
  <c r="E27" i="1" s="1"/>
  <c r="P81" i="1"/>
  <c r="O81" i="1"/>
  <c r="N81" i="1"/>
  <c r="P80" i="1"/>
  <c r="O80" i="1"/>
  <c r="N80" i="1"/>
  <c r="Q79" i="1"/>
  <c r="Q70" i="1"/>
  <c r="P70" i="1"/>
  <c r="O70" i="1"/>
  <c r="N70" i="1"/>
  <c r="J70" i="1"/>
  <c r="I70" i="1"/>
  <c r="H70" i="1"/>
  <c r="F70" i="1"/>
  <c r="K69" i="1"/>
  <c r="E69" i="1" s="1"/>
  <c r="K68" i="1"/>
  <c r="E68" i="1" s="1"/>
  <c r="Q66" i="1"/>
  <c r="P66" i="1"/>
  <c r="O66" i="1"/>
  <c r="N66" i="1"/>
  <c r="J66" i="1"/>
  <c r="I66" i="1"/>
  <c r="H66" i="1"/>
  <c r="F66" i="1"/>
  <c r="K65" i="1"/>
  <c r="E65" i="1" s="1"/>
  <c r="K64" i="1"/>
  <c r="Q62" i="1"/>
  <c r="P62" i="1"/>
  <c r="O62" i="1"/>
  <c r="N62" i="1"/>
  <c r="J62" i="1"/>
  <c r="I62" i="1"/>
  <c r="H62" i="1"/>
  <c r="F62" i="1"/>
  <c r="K61" i="1"/>
  <c r="E61" i="1" s="1"/>
  <c r="K60" i="1"/>
  <c r="E60" i="1" s="1"/>
  <c r="E58" i="1"/>
  <c r="Q55" i="1"/>
  <c r="P55" i="1"/>
  <c r="O55" i="1"/>
  <c r="N55" i="1"/>
  <c r="J55" i="1"/>
  <c r="I55" i="1"/>
  <c r="H55" i="1"/>
  <c r="F55" i="1"/>
  <c r="M54" i="1"/>
  <c r="M53" i="1" s="1"/>
  <c r="L54" i="1"/>
  <c r="L53" i="1" s="1"/>
  <c r="E50" i="1"/>
  <c r="Q48" i="1"/>
  <c r="P48" i="1"/>
  <c r="O48" i="1"/>
  <c r="N48" i="1"/>
  <c r="M48" i="1"/>
  <c r="L48" i="1"/>
  <c r="K48" i="1"/>
  <c r="J48" i="1"/>
  <c r="I48" i="1"/>
  <c r="H48" i="1"/>
  <c r="F48" i="1"/>
  <c r="Q41" i="1"/>
  <c r="P41" i="1"/>
  <c r="O41" i="1"/>
  <c r="N41" i="1"/>
  <c r="M41" i="1"/>
  <c r="L41" i="1"/>
  <c r="K41" i="1"/>
  <c r="J41" i="1"/>
  <c r="I41" i="1"/>
  <c r="H41" i="1"/>
  <c r="F41" i="1"/>
  <c r="G40" i="1"/>
  <c r="E40" i="1" s="1"/>
  <c r="Q26" i="1"/>
  <c r="Q25" i="1" s="1"/>
  <c r="P26" i="1"/>
  <c r="P25" i="1" s="1"/>
  <c r="O26" i="1"/>
  <c r="O25" i="1" s="1"/>
  <c r="N26" i="1"/>
  <c r="N25" i="1" s="1"/>
  <c r="M26" i="1"/>
  <c r="M25" i="1" s="1"/>
  <c r="L26" i="1"/>
  <c r="L25" i="1" s="1"/>
  <c r="K26" i="1"/>
  <c r="K25" i="1" s="1"/>
  <c r="J26" i="1"/>
  <c r="J25" i="1" s="1"/>
  <c r="I26" i="1"/>
  <c r="I25" i="1" s="1"/>
  <c r="H26" i="1"/>
  <c r="H25" i="1" s="1"/>
  <c r="F26" i="1"/>
  <c r="F25" i="1" s="1"/>
  <c r="G14" i="1"/>
  <c r="F14" i="1"/>
  <c r="E14" i="1"/>
  <c r="C14" i="1"/>
  <c r="B14" i="1"/>
  <c r="H12" i="1"/>
  <c r="P79" i="1" l="1"/>
  <c r="G26" i="1"/>
  <c r="G25" i="1" s="1"/>
  <c r="E30" i="1"/>
  <c r="K62" i="1"/>
  <c r="S81" i="1"/>
  <c r="G54" i="1"/>
  <c r="G41" i="1"/>
  <c r="G62" i="1"/>
  <c r="E62" i="1" s="1"/>
  <c r="G55" i="1"/>
  <c r="E55" i="1" s="1"/>
  <c r="G48" i="1"/>
  <c r="G66" i="1"/>
  <c r="E66" i="1" s="1"/>
  <c r="H14" i="1"/>
  <c r="H54" i="1"/>
  <c r="H53" i="1" s="1"/>
  <c r="H78" i="1" s="1"/>
  <c r="P54" i="1"/>
  <c r="P53" i="1" s="1"/>
  <c r="S80" i="1"/>
  <c r="M78" i="1"/>
  <c r="F54" i="1"/>
  <c r="F53" i="1" s="1"/>
  <c r="E75" i="1" s="1"/>
  <c r="O54" i="1"/>
  <c r="O53" i="1" s="1"/>
  <c r="I54" i="1"/>
  <c r="I53" i="1" s="1"/>
  <c r="I78" i="1" s="1"/>
  <c r="J54" i="1"/>
  <c r="J53" i="1" s="1"/>
  <c r="J78" i="1" s="1"/>
  <c r="L78" i="1"/>
  <c r="P78" i="1"/>
  <c r="N54" i="1"/>
  <c r="N53" i="1" s="1"/>
  <c r="K70" i="1"/>
  <c r="Q54" i="1"/>
  <c r="Q53" i="1" s="1"/>
  <c r="E70" i="1"/>
  <c r="E48" i="1"/>
  <c r="E26" i="1"/>
  <c r="E25" i="1" s="1"/>
  <c r="K55" i="1"/>
  <c r="K66" i="1"/>
  <c r="E41" i="1"/>
  <c r="F78" i="1"/>
  <c r="E64" i="1"/>
  <c r="E74" i="1" l="1"/>
  <c r="O79" i="1"/>
  <c r="O78" i="1" s="1"/>
  <c r="N79" i="1"/>
  <c r="K54" i="1"/>
  <c r="K53" i="1" s="1"/>
  <c r="K78" i="1" s="1"/>
  <c r="E54" i="1"/>
  <c r="N78" i="1" l="1"/>
  <c r="S78" i="1" s="1"/>
  <c r="S79" i="1"/>
  <c r="E53" i="1"/>
  <c r="E76" i="1"/>
  <c r="E78" i="1" s="1"/>
  <c r="G53" i="1"/>
  <c r="G78" i="1" s="1"/>
</calcChain>
</file>

<file path=xl/comments1.xml><?xml version="1.0" encoding="utf-8"?>
<comments xmlns="http://schemas.openxmlformats.org/spreadsheetml/2006/main">
  <authors>
    <author/>
  </authors>
  <commentList>
    <comment ref="P50" authorId="0" shapeId="0">
      <text>
        <r>
          <rPr>
            <sz val="11"/>
            <rFont val="Calibri"/>
            <scheme val="minor"/>
          </rPr>
          <t>Автор:
52
130-52=78 добавить</t>
        </r>
      </text>
    </comment>
    <comment ref="L55" authorId="0" shapeId="0">
      <text>
        <r>
          <rPr>
            <sz val="11"/>
            <rFont val="Calibri"/>
            <scheme val="minor"/>
          </rPr>
          <t xml:space="preserve">Автор:
+ 7 для модуля
</t>
        </r>
      </text>
    </comment>
    <comment ref="M55" authorId="0" shapeId="0">
      <text>
        <r>
          <rPr>
            <sz val="11"/>
            <rFont val="Calibri"/>
            <scheme val="minor"/>
          </rPr>
          <t xml:space="preserve">Автор:
2Э+Эм(8)
</t>
        </r>
      </text>
    </comment>
  </commentList>
</comments>
</file>

<file path=xl/sharedStrings.xml><?xml version="1.0" encoding="utf-8"?>
<sst xmlns="http://schemas.openxmlformats.org/spreadsheetml/2006/main" count="395" uniqueCount="274">
  <si>
    <t>Утверждено</t>
  </si>
  <si>
    <t xml:space="preserve"> УЧЕБНЫЙ ПЛАН</t>
  </si>
  <si>
    <t>по программе среднего профессионального образования  (программы подготовки квалифицированых рабочих, служащих)</t>
  </si>
  <si>
    <t>1. Сводные данные по бюджету времени (в неделях)</t>
  </si>
  <si>
    <t>Курсы</t>
  </si>
  <si>
    <t>Обучение по дисциплинам и междисциплинарным курсам</t>
  </si>
  <si>
    <t>Учебная практика</t>
  </si>
  <si>
    <t>Производственная практика</t>
  </si>
  <si>
    <t>Промежуточная аттестация</t>
  </si>
  <si>
    <t>Государственная итоговая аттестация</t>
  </si>
  <si>
    <t>Каникулы</t>
  </si>
  <si>
    <t>Всего (по курсам)</t>
  </si>
  <si>
    <t>I курс</t>
  </si>
  <si>
    <r>
      <rPr>
        <b/>
        <sz val="20"/>
        <color rgb="FF000000"/>
        <rFont val="Times New Roman"/>
      </rPr>
      <t>Форма обучения:</t>
    </r>
    <r>
      <rPr>
        <sz val="20"/>
        <color rgb="FF000000"/>
        <rFont val="Times New Roman"/>
      </rPr>
      <t xml:space="preserve"> очная</t>
    </r>
  </si>
  <si>
    <t>II курс</t>
  </si>
  <si>
    <r>
      <rPr>
        <b/>
        <sz val="20"/>
        <color rgb="FF000000"/>
        <rFont val="Times New Roman"/>
      </rPr>
      <t>Нормативный срок обучения:</t>
    </r>
    <r>
      <rPr>
        <sz val="20"/>
        <color rgb="FF000000"/>
        <rFont val="Times New Roman"/>
      </rPr>
      <t xml:space="preserve"> 1 год и 10 мес. </t>
    </r>
  </si>
  <si>
    <t>Всего</t>
  </si>
  <si>
    <t>на базе основного общего образования</t>
  </si>
  <si>
    <r>
      <rPr>
        <b/>
        <sz val="20"/>
        <color rgb="FF000000"/>
        <rFont val="Times New Roman"/>
      </rPr>
      <t>Профиль получаемого профессионального образования:</t>
    </r>
    <r>
      <rPr>
        <sz val="20"/>
        <color rgb="FF000000"/>
        <rFont val="Times New Roman"/>
      </rPr>
      <t xml:space="preserve"> </t>
    </r>
  </si>
  <si>
    <t>технологический</t>
  </si>
  <si>
    <t>2. План учебного процесса</t>
  </si>
  <si>
    <t>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</si>
  <si>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</si>
  <si>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</si>
  <si>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 xml:space="preserve">Объем образовательной нагрузки </t>
  </si>
  <si>
    <t>Объем учебной нагрузки</t>
  </si>
  <si>
    <t>Распределение обязательной нагрузки по курсам и семестрам  (час. в семестр)</t>
  </si>
  <si>
    <t>Самостоятельная учебная  работа</t>
  </si>
  <si>
    <t>Во взаимодействии с преподавателем</t>
  </si>
  <si>
    <t>1 курс</t>
  </si>
  <si>
    <t>2 курс</t>
  </si>
  <si>
    <t>Нагрузка на дисциплины и МДК</t>
  </si>
  <si>
    <t>По практике производственной и учебной</t>
  </si>
  <si>
    <t xml:space="preserve">Консультации </t>
  </si>
  <si>
    <t xml:space="preserve">Промежуточная аттестация </t>
  </si>
  <si>
    <r>
      <rPr>
        <sz val="14"/>
        <color rgb="FF000000"/>
        <rFont val="Times New Roman"/>
      </rPr>
      <t xml:space="preserve">1 семестр
 </t>
    </r>
    <r>
      <rPr>
        <b/>
        <u/>
        <sz val="14"/>
        <color rgb="FF000000"/>
        <rFont val="Times New Roman"/>
      </rPr>
      <t>17 нед</t>
    </r>
  </si>
  <si>
    <r>
      <rPr>
        <sz val="14"/>
        <color rgb="FF000000"/>
        <rFont val="Times New Roman"/>
      </rPr>
      <t xml:space="preserve">2 семестр 
24 нед             (1 нед ПА) </t>
    </r>
    <r>
      <rPr>
        <b/>
        <u/>
        <sz val="14"/>
        <color rgb="FF000000"/>
        <rFont val="Times New Roman"/>
      </rPr>
      <t>23 нед</t>
    </r>
  </si>
  <si>
    <t xml:space="preserve">3 семестр 
17 нед             </t>
  </si>
  <si>
    <r>
      <rPr>
        <sz val="14"/>
        <color rgb="FF000000"/>
        <rFont val="Times New Roman"/>
      </rPr>
      <t xml:space="preserve">4 семестр
 24 нед                 (1 нед ПА 1 нед ГИА)          </t>
    </r>
    <r>
      <rPr>
        <b/>
        <u/>
        <sz val="14"/>
        <color rgb="FF000000"/>
        <rFont val="Times New Roman"/>
      </rPr>
      <t>22 нед</t>
    </r>
  </si>
  <si>
    <t xml:space="preserve">всего учебных занятий </t>
  </si>
  <si>
    <t>в т. ч. по учебным дисциплинам и МДК</t>
  </si>
  <si>
    <t>Теоретическое обучение</t>
  </si>
  <si>
    <t>лаб. и практ. занятий</t>
  </si>
  <si>
    <t>практическая подготовка</t>
  </si>
  <si>
    <t>Зачеты</t>
  </si>
  <si>
    <t>Экзамены</t>
  </si>
  <si>
    <t>2</t>
  </si>
  <si>
    <t>3</t>
  </si>
  <si>
    <t>6</t>
  </si>
  <si>
    <t>8</t>
  </si>
  <si>
    <t>11</t>
  </si>
  <si>
    <t>13</t>
  </si>
  <si>
    <t>15</t>
  </si>
  <si>
    <t>О.00</t>
  </si>
  <si>
    <t>Общеобразовательные дисциплины</t>
  </si>
  <si>
    <t>11 зач</t>
  </si>
  <si>
    <t>3 зкз</t>
  </si>
  <si>
    <t>ООД.00</t>
  </si>
  <si>
    <t>Общеобразовательные дисциплины (базовые)</t>
  </si>
  <si>
    <t>3 экз</t>
  </si>
  <si>
    <t>ООД.01</t>
  </si>
  <si>
    <t>Русский язык</t>
  </si>
  <si>
    <t>ООД.02</t>
  </si>
  <si>
    <t>Литература</t>
  </si>
  <si>
    <t>ООД.03</t>
  </si>
  <si>
    <t xml:space="preserve">Математика </t>
  </si>
  <si>
    <t>ООД.04</t>
  </si>
  <si>
    <t>Иностранный язык</t>
  </si>
  <si>
    <t>ООД.05</t>
  </si>
  <si>
    <t>Информатика</t>
  </si>
  <si>
    <t>ООД.06</t>
  </si>
  <si>
    <t xml:space="preserve">Физика </t>
  </si>
  <si>
    <t>ООД.07</t>
  </si>
  <si>
    <t>Химия</t>
  </si>
  <si>
    <t>ООД.08</t>
  </si>
  <si>
    <t>Биология</t>
  </si>
  <si>
    <t>ООД.09</t>
  </si>
  <si>
    <t>История</t>
  </si>
  <si>
    <t>ООД.10</t>
  </si>
  <si>
    <t>Обществознание</t>
  </si>
  <si>
    <t>ООД.11</t>
  </si>
  <si>
    <t>География</t>
  </si>
  <si>
    <t>ООД.12</t>
  </si>
  <si>
    <t>Физическая культура</t>
  </si>
  <si>
    <t>1з,2</t>
  </si>
  <si>
    <t>ООД.13</t>
  </si>
  <si>
    <t>Основы безопасности и защиты Родины</t>
  </si>
  <si>
    <t>1</t>
  </si>
  <si>
    <t>СГ.00</t>
  </si>
  <si>
    <t>5 зач</t>
  </si>
  <si>
    <t>0 экз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</si>
  <si>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</si>
  <si>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</si>
  <si>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</si>
  <si>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</si>
  <si>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</si>
  <si>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Безопасность жизнедеятельности</t>
  </si>
  <si>
    <t>СГ.04</t>
  </si>
  <si>
    <t>СГ.05</t>
  </si>
  <si>
    <t>Основы финансовой грамотности</t>
  </si>
  <si>
    <t>СГ.06</t>
  </si>
  <si>
    <t>Основы бережливого производства</t>
  </si>
  <si>
    <t>ОП.00</t>
  </si>
  <si>
    <t xml:space="preserve">Общепрофессиональный  цикл </t>
  </si>
  <si>
    <t>4зач</t>
  </si>
  <si>
    <t>ОП.01</t>
  </si>
  <si>
    <t>Основы инженерной графики</t>
  </si>
  <si>
    <t>ОП.02</t>
  </si>
  <si>
    <t>Материаловедение</t>
  </si>
  <si>
    <t>ОП.03</t>
  </si>
  <si>
    <t>Основы электротехники</t>
  </si>
  <si>
    <t>ОП.04</t>
  </si>
  <si>
    <t>П.00</t>
  </si>
  <si>
    <t>Профессиональный цикл</t>
  </si>
  <si>
    <t>13 зач</t>
  </si>
  <si>
    <t>4 экз</t>
  </si>
  <si>
    <t>ПМ.00</t>
  </si>
  <si>
    <t>Профессиональные модули</t>
  </si>
  <si>
    <t>ПМ.01</t>
  </si>
  <si>
    <t>Подготовительно-сварочные работы и контроль качества сварных швов после сварки</t>
  </si>
  <si>
    <t>4 зач</t>
  </si>
  <si>
    <t>1 экз</t>
  </si>
  <si>
    <t>МДК.01.01</t>
  </si>
  <si>
    <t>Основы технологии сварки и сварочное оборудование</t>
  </si>
  <si>
    <t>МДК.01.02</t>
  </si>
  <si>
    <t>Технология производства сварных конструкций</t>
  </si>
  <si>
    <t>МДК.01.03</t>
  </si>
  <si>
    <t>Подготовительные и сборочные операции перед сваркой</t>
  </si>
  <si>
    <t>МДК.01.04</t>
  </si>
  <si>
    <t>Контроль качества сварных соединений</t>
  </si>
  <si>
    <t>УП.01</t>
  </si>
  <si>
    <t>ПП.01</t>
  </si>
  <si>
    <t>4</t>
  </si>
  <si>
    <t>ПМ.02</t>
  </si>
  <si>
    <t>Ручная дуговая сварка (наплавка, резка) плавящимся покрытым электродом</t>
  </si>
  <si>
    <t>3 зач</t>
  </si>
  <si>
    <t>МДК.02.01</t>
  </si>
  <si>
    <t>Техника и технология ручной дуговой сварки (наплавки, резки) покрытыми электродами</t>
  </si>
  <si>
    <t>УП.02</t>
  </si>
  <si>
    <t>ПП.02</t>
  </si>
  <si>
    <t>ПМ.04</t>
  </si>
  <si>
    <t>Частично механизированная сварка (наплавка) плавлением</t>
  </si>
  <si>
    <t>МДК.04.01</t>
  </si>
  <si>
    <t>Техника и технология частично механизированной сварки (наплавки) плавлением в защитном газе</t>
  </si>
  <si>
    <t>УП.04</t>
  </si>
  <si>
    <t>ПП.04</t>
  </si>
  <si>
    <t xml:space="preserve">Самостоятельная работа </t>
  </si>
  <si>
    <t>ВСЕГО</t>
  </si>
  <si>
    <t>28 зач</t>
  </si>
  <si>
    <t>6 экз</t>
  </si>
  <si>
    <t xml:space="preserve">Государственная итоговая аттестация </t>
  </si>
  <si>
    <t>ИТОГО:</t>
  </si>
  <si>
    <t>дисциплин и МДК</t>
  </si>
  <si>
    <t>учебной практики</t>
  </si>
  <si>
    <t xml:space="preserve">производст. практики  </t>
  </si>
  <si>
    <t xml:space="preserve"> преддипл. практика </t>
  </si>
  <si>
    <t>экзаменов</t>
  </si>
  <si>
    <t xml:space="preserve"> зачетов</t>
  </si>
  <si>
    <r>
      <rPr>
        <b/>
        <sz val="10"/>
        <rFont val="Times New Roman"/>
      </rPr>
      <t>3. Перечень кабинетов, лабораторий, мастерских и др. для подготовки по профессии СПО 15</t>
    </r>
    <r>
      <rPr>
        <b/>
        <u/>
        <sz val="10"/>
        <rFont val="Times New Roman"/>
      </rPr>
      <t>.01.015 Сварщик ручной частично механизированной сварки (наплавки )</t>
    </r>
  </si>
  <si>
    <t>Кабинеты</t>
  </si>
  <si>
    <t>Мастерские</t>
  </si>
  <si>
    <t>русского языка и литературы</t>
  </si>
  <si>
    <t>слесарные</t>
  </si>
  <si>
    <t>иностранного языка</t>
  </si>
  <si>
    <t>сварочная</t>
  </si>
  <si>
    <t xml:space="preserve">истории </t>
  </si>
  <si>
    <t>Спортивный комплекс</t>
  </si>
  <si>
    <t>математика</t>
  </si>
  <si>
    <t>Спортивный зал</t>
  </si>
  <si>
    <t>физика</t>
  </si>
  <si>
    <t>Открытый стадион широкого профиля с элементами полосы препятствий</t>
  </si>
  <si>
    <t>информатики и ИКТ</t>
  </si>
  <si>
    <t>Стрелковый тир (в любой модификации, включая электронный) или место для стрельбы</t>
  </si>
  <si>
    <t>основы безопасности и защиты Родины</t>
  </si>
  <si>
    <t>Залы</t>
  </si>
  <si>
    <t>охраны труда</t>
  </si>
  <si>
    <t>Библиотека, читальный зал с выходом в сеть Интернет</t>
  </si>
  <si>
    <t>материаловедения</t>
  </si>
  <si>
    <t>Актовый зал</t>
  </si>
  <si>
    <t>технической графики</t>
  </si>
  <si>
    <t>теоретических основ и резки металлов</t>
  </si>
  <si>
    <t>4. Пояснительная записка</t>
  </si>
  <si>
    <t>4.1. Нормативная база реализации основных профессиональных образовательных программ</t>
  </si>
  <si>
    <t xml:space="preserve">  -          -</t>
  </si>
  <si>
    <t>Федеральным законом Российской Федерации от 29 декабря 2012 г. № 273-ФЗ «Об образовании в Российской Федерации» (далее - Федеральный закон об образовании с изменениями);</t>
  </si>
  <si>
    <t xml:space="preserve">приказ Минобрнауки России от 17.05.2012 N 413 "Об утверждении федерального государственного образовательного стандарта среднего общего образования" (Зарегистрировано в Минюсте России 07.06.2012 N 24480, с изменениями и дополнениями от: 29 декабря 2014 г., 31 декабря 2015 г., 29 июня 2017 г., 24 сентября, 11 декабря 2020 г.)
</t>
  </si>
  <si>
    <t>Приказа Минпросвещения России N 390 от 05.08.2020 "О практической подготовке обучающихся" (вместе с "Положением о практической подготовке обучающихся");</t>
  </si>
  <si>
    <t>-</t>
  </si>
  <si>
    <t>Приказа Минпросвещения РФ от 08 ноября 2021 года № 800 "Об утверждении Порядка проведения государственной итоговой аттестации по образовательным программам среднего профессионального образования";</t>
  </si>
  <si>
    <t xml:space="preserve">приказ Минпросвещения России от 26.08.2020 № 438 «Об утверждении Порядка организации и осуществления образовательной деятельности по основным программам профессионального обучения»;                                                                                                                                                                                                            Положений Федерального проекта "Профессионалитет" государственной программы Российской Федерации "Развитие образования", утвержденных постановлением Правительства Российской Федерации от 14 января 2022 г. № 4;                                                                                                                                                     Положения о проведении эксперимента по разработке, апробации и внедрению новой образовательной технологии конструирования образовательных программ среднего профессионального образования в рамках федерального проекта "Профессионалитет", утвержденного постановлением Правительства РФ от 16 марта 2022 г. № 387;
Новой образовательной технологии "Профессионалитет", утвержденной ФГБОУ ДПО ИРПО;
</t>
  </si>
  <si>
    <t>При разработке учебного плана учитывались:</t>
  </si>
  <si>
    <t>1. Постановление Главного государственного санитарного врача РФ от 29.12.2010 N 189 (ред. от 24.11.2015) «Об утверждении СанПиН 2.4.2.2821-10 «Санитарно-эпидемиологические требования к условиям и организации обучения в общеобразовательных учреждениях» (вместе с «СанПиН 2.4.2.2821-10. Санитарно-эпидемиологические требования к условиям и организации обучения в общеобразовательных организациях. Санитарно-эпидемиологические правила и нормативы») (Зарегистрировано в Минюсте России 03.03.2011 N 19993)</t>
  </si>
  <si>
    <t>2. Письмо Департамента государственной политики в сфере подготовки рабочих кадров и ДПО Минобрнауки России от 20.02.2017 № 06-156 «О Методических рекомендациях» с Методическими рекомендациями по реализации федеральных государственных образовательных стандартов среднего профессионального образования по 50 наиболее востребованным и перспективным профессиям и специальностям</t>
  </si>
  <si>
    <t>3. Письмо Департамента государственной политики в сфере среднего профессионального образования и профессионального обучения от 20 июля 2020 г. N 05-772 «О направлении инструктивно-методического письма по организации применения современных методик и программ преподавания по общеобразовательным дисциплинам в системе среднего профессионального образования, учитывающих образовательные потребности обучающихся образовательных организаций, реализующих программы среднего профессионального образования»;</t>
  </si>
  <si>
    <t>4.2. Организация учебного процесса и режим занятий:</t>
  </si>
  <si>
    <r>
      <rPr>
        <sz val="10"/>
        <color rgb="FF000000"/>
        <rFont val="Times New Roman"/>
      </rPr>
      <t xml:space="preserve">Реализация ОПОП для подготовки по профессии СПО </t>
    </r>
    <r>
      <rPr>
        <u/>
        <sz val="10"/>
        <color rgb="FF000000"/>
        <rFont val="Times New Roman"/>
      </rPr>
      <t xml:space="preserve">15.01.015 Сварщик ручной частично механизированной сварки (наплавки ) </t>
    </r>
    <r>
      <rPr>
        <sz val="10"/>
        <color rgb="FF000000"/>
        <rFont val="Times New Roman"/>
      </rPr>
      <t>предполагает следующую организацию учебного процесса и режим занятий:</t>
    </r>
  </si>
  <si>
    <t>продолжительность учебной недели –  шестидневная;  продолжительность занятий 45 мин.;  перемена - 10 минут;</t>
  </si>
  <si>
    <t>максимальный объем учебной нагрузки обучающихся составляет 36 академических часа в неделю, включая все виды обязательной аудиторной и внеаудиторной учебной работы;</t>
  </si>
  <si>
    <t>максимальный объем аудиторной учебной нагрузки обучающихся составляет 36 академических часов в неделю;</t>
  </si>
  <si>
    <t>консультации предусматриваются в объеме 4 часов на одного  обучающегося на каждый учебный  год; формы проведения консультаций - индивидуальные, групповые;</t>
  </si>
  <si>
    <t xml:space="preserve">текущий контроль по дисциплинам, МДК профессиональных модулей проводят в пределах учебного времени отведенного на соответствующей элемент, как традиционными, так и инновационными методами, включая компьютерные технологии;   </t>
  </si>
  <si>
    <t xml:space="preserve">промежуточная аттестация в форме экзамена  проводится в день, освобожденный от других форм учебной нагрузки;                  </t>
  </si>
  <si>
    <t>промежуточная аттестация в форме  зачета  проводится за счет часов, отведенных на освоение соответствующего модуля или дисциплины;</t>
  </si>
  <si>
    <r>
      <rPr>
        <b/>
        <sz val="10"/>
        <rFont val="Times New Roman"/>
      </rPr>
      <t>4.3. Общеобразовательный цикл</t>
    </r>
    <r>
      <rPr>
        <sz val="10"/>
        <rFont val="Times New Roman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Общеобразовательный цикл ОПОП для подготовки по профессии СПО   </t>
    </r>
    <r>
      <rPr>
        <u/>
        <sz val="10"/>
        <rFont val="Times New Roman"/>
      </rPr>
      <t xml:space="preserve">15.01.015 Сварщик ручной частично механизированной сварки (наплавки ), </t>
    </r>
    <r>
      <rPr>
        <sz val="10"/>
        <rFont val="Times New Roman"/>
      </rPr>
      <t xml:space="preserve"> cформирован на основании Федерального государственного образовательного стандарта  среднего  общего образования, реализуемого в пределах образовательных программ среднего профессионального образования с учетом профиля получаемого профессионального образования.</t>
    </r>
  </si>
  <si>
    <t xml:space="preserve"> Экзамены проводят по русскому языку, математике и одной из профильных дисциплин общеобразовательного цикла, которая выбирается обучающимся или образовательным учреждением. По математике – в письменной форме, по русскому языку и профильной дисциплине – в устной.</t>
  </si>
  <si>
    <t xml:space="preserve">Качество освоения учебных дисциплин общеобразовательного цикла ОПОП с получением среднего  общего образования оценивается в процессе текущего контроля и промежуточной аттестации. Текущий контроль по дисциплинам общеобразовательного цикла проводят в пределах учебного времени, отведенного на соответствующую учебную дисциплину, как традиционными, так и инновационными методами, включая компьютерные технологии. Промежуточную аттестацию проводится в форме зачетов и экзаменов:  зачеты – за счет времени, отведенного на общеобразовательную дисциплину, экзамены – за счет времени, выделенного ФГОС СПО. </t>
  </si>
  <si>
    <t>Общеобразовательный цикл содержит 13 учебных предметов:"Русский язык",  "Литература",  "Иностранный язык", ,  "История",  "Физическая культура",  "Основы безопасности и защиты Родины ",   "Математика", "Физика", "Информатика", "География", "Обществознание", "Химия", "Биология" .
В рамках освоения общеобразовательного цикла  предусмотрена реализация индивидуального проекта обучающимися  в течение 1 года на 1 курсе обучения.</t>
  </si>
  <si>
    <t xml:space="preserve">Индивидуальный проект - особая форма организации образовательной деятельности обучающихся (учебное исследование или учебный проект), который выполняется обучающимся самостоятельно под руководством преподавателя по выбранной теме в рамках одного или нескольких изучаемых учебных предметов, курсов в любой избранной области деятельности (познавательной, практической, учебно-исследовательской, социальной, художественно-творческой, иной)  В рамках дополнительной учебной дисциплины выбрана дисциплина основы проектной деятельности                                                                               </t>
  </si>
  <si>
    <t xml:space="preserve">Изучение общеобразовательных дисциплин осуществляется рассредоточено одновременно с освоением основной профессиональной образовательной программы СПО. </t>
  </si>
  <si>
    <t>4.4. Формирование вариативной части ОПОП:</t>
  </si>
  <si>
    <t>4.5. Профессиональный цикл:</t>
  </si>
  <si>
    <t>Засова Е.С.</t>
  </si>
  <si>
    <r>
      <rPr>
        <b/>
        <sz val="10"/>
        <rFont val="Times New Roman"/>
      </rPr>
      <t>3. Перечень кабинетов, лабораторий, мастерских и др. для подготовки по профессии СПО 15</t>
    </r>
    <r>
      <rPr>
        <b/>
        <u/>
        <sz val="10"/>
        <rFont val="Times New Roman"/>
      </rPr>
      <t>.05.15 Сварщик (ручной частично механизированной сварки (наплавки)</t>
    </r>
  </si>
  <si>
    <t>Малярных  и декоративно-художественных работ</t>
  </si>
  <si>
    <t>Штукатурных и декоративных работ</t>
  </si>
  <si>
    <t>Полигоны</t>
  </si>
  <si>
    <t>участок краскозаготовки</t>
  </si>
  <si>
    <t>Настоящий учебный план основной профессиональной образовательной программы государственного бюджетного профессионального образовательного учреждения «Магнитогорский строительно-монтажный техникум»  разработан на основе Федерального государственного образовательного стандарта по профессии среднего профессионального образования (далее – СПО)  08.01.25 Мастер отделочных строительных и декоративных работ, утвержденного приказом Министерства образования и науки Российской Федерации  № 1545 от 09.12.2016;</t>
  </si>
  <si>
    <t>Федеральным законом Российской Федерации от 29 декабря 2012 г. № 273-ФЗ «Об образовании в Российской Федерации» (далее - Федеральный закон об образовании);</t>
  </si>
  <si>
    <t>приказ Минобрнауки России от 14 июня 2013 г. № 464 «Об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образования» (зарегистрирован Министерством юстиции Российской Федерации 30 июля 2013 г., регистрационный № 29200 с изменениями от 22 января, 15 декабря 2014 г., 28 августа 2020 г.) (далее – Порядок организации образовательной деятельности)</t>
  </si>
  <si>
    <t>приказ Минобрнауки России от 16 августа 2013 г. № 968 «Об утверждении Порядка проведения государственной итоговой аттестации по образовательным программам среднего профессионального образования» (зарегистрирован Министерством юстиции Российской Федерации 1 ноября 2013 г., регистрационный № 30306, с изменениями от 31 января 2014 г., 17 ноября 2017 г., 10 ноября 2020 г.);</t>
  </si>
  <si>
    <t>приказ Минобрнауки и Минпросвещения России от 05.08.2020 г. №885/390 «О практической подготовке обучающихся»;</t>
  </si>
  <si>
    <t>приказ Минпросвещения России от 26.08.2020 № 438 «Об утверждении Порядка организации и осуществления образовательной деятельности по основным программам профессионального обучения»;</t>
  </si>
  <si>
    <t xml:space="preserve"> Профессионального стандарта 16.046 "Маляр строительный" утвержденного приказом Министерства труда и социальной защиты Российской Федерации от 25 декабря 2014 года N 11380н, зарегистр. в Министерстве юстиции Российской Федерации 02 февраля 2015 года, регистрационный N 35815. Профессионального стандарта 16.054 "Монтажник каркасно-обшивочных конструкций" утвержденного приказом Министерства труда и социальной защиты Российской Федерации от 10 марта 2015 года N 150н.                                                          </t>
  </si>
  <si>
    <t>1. Примерная основная образовательная программа среднего общего образования (одобрена решением федерального учебно-методического объединения по общему образованию протокол от 28 июня 2016г. №2/16-з).</t>
  </si>
  <si>
    <t>2. письмо Минобрнауки России от 22.04.2015 N 06-443 «О направлении Методических рекомендаций» (вместе с «Методическими рекомендациями по разработке и реализации адаптированных образовательных программ среднего профессионального образования»</t>
  </si>
  <si>
    <t>3. Постановление Главного государственного санитарного врача РФ от 29.12.2010 N 189 (ред. от 24.11.2015) «Об утверждении СанПиН 2.4.2.2821-10 «Санитарно-эпидемиологические требования к условиям и организации обучения в общеобразовательных учреждениях» (вместе с «СанПиН 2.4.2.2821-10. Санитарно-эпидемиологические требования к условиям и организации обучения в общеобразовательных организациях. Санитарно-эпидемиологические правила и нормативы») (Зарегистрировано в Минюсте России 03.03.2011 N 19993)</t>
  </si>
  <si>
    <t>4. Письмо Департамента государственной политики в сфере подготовки рабочих кадров и ДПО Минобрнауки России от 20.02.2017 № 06-156 «О Методических рекомендациях» с Методическими рекомендациями по реализации федеральных государственных образовательных стандартов среднего профессионального образования по 50 наиболее востребованным и перспективным профессиям и специальностям</t>
  </si>
  <si>
    <t>5. Письмо Департамента государственной политики в сфере среднего профессионального образования и профессионального обучения от 20 июля 2020 г. N 05-772 «О направлении инструктивно-методического письма по организации применения современных методик и программ преподавания по общеобразовательным дисциплинам в системе среднего профессионального образования, учитывающих образовательные потребности обучающихся образовательных организаций, реализующих программы среднего профессионального образования»;</t>
  </si>
  <si>
    <r>
      <rPr>
        <sz val="10"/>
        <color rgb="FF000000"/>
        <rFont val="Times New Roman"/>
      </rPr>
      <t xml:space="preserve">Реализация ОПОП для подготовки по профессии СПО </t>
    </r>
    <r>
      <rPr>
        <u/>
        <sz val="10"/>
        <color rgb="FF000000"/>
        <rFont val="Times New Roman"/>
      </rPr>
      <t xml:space="preserve">08.01.25 Мастер отделочных строительных и декоративных работ </t>
    </r>
    <r>
      <rPr>
        <sz val="10"/>
        <color rgb="FF000000"/>
        <rFont val="Times New Roman"/>
      </rPr>
      <t>предполагает следующую организацию учебного процесса и режим занятий:</t>
    </r>
  </si>
  <si>
    <r>
      <rPr>
        <sz val="10"/>
        <color rgb="FF000000"/>
        <rFont val="Times New Roman"/>
      </rPr>
      <t xml:space="preserve">нормативный срок освоения ОПОП  для подготовки по профессии СПО </t>
    </r>
    <r>
      <rPr>
        <u/>
        <sz val="10"/>
        <color rgb="FF000000"/>
        <rFont val="Times New Roman"/>
      </rPr>
      <t xml:space="preserve">08.01.25  Мастер отделочных строительных и декоративных работ </t>
    </r>
    <r>
      <rPr>
        <sz val="10"/>
        <color rgb="FF000000"/>
        <rFont val="Times New Roman"/>
      </rPr>
      <t>на базе основного общего образования с получением среднего общего образования составляет 2 года 10 месяцев;</t>
    </r>
  </si>
  <si>
    <t xml:space="preserve">формами промежуточной аттестации являются -  зачет, экзамен, экзамен(квалификационный);                                                                                                                                                                         </t>
  </si>
  <si>
    <t xml:space="preserve">учебная и производственная практики проводятся при освоении обучающимися профессиональных компетенций в рамках профессиональных модулей: учебная практика осуществляется  рассредоточено в 2 семестре,  в 3, 4  и 5 семестрах концентрировано, производственная практика реализуется концентрированно в 5 и  6 семестрах;                                                                                              </t>
  </si>
  <si>
    <t xml:space="preserve">дисциплина "Безопасность жизнедеятельности" в объеме 40 часов (двухчасовая недельная нагрузка на весь курс обучения) . Освоение дисциплины "Основы безопасности жизнедеятельности" в период обучения для юношей предусматривает  учебные сборы в объеме 35 часов в летнее время. В подгруппах девушек 70% учебного времени используется  на освоение основ медицинских знаний;          В соответствии со ст.13 п.1 Федерального закона от 28 марта 1998 г. № 53-ФЗ «О воинской обязанности и военной службе» в период обучения граждане мужского пола проходят подготовку по основам военной службы  в образовательном учреждении в течение двух последних лет обучения в рамках изучения дисциплины «Безопасность жизнедеятельности». В период обучения с юношами проводятся пятидневные учебные сборы на предпоследнем курсе. На учебные сборы отводится 35 часов;                    </t>
  </si>
  <si>
    <t>в профессиональный цикл учебного плана включен дополнительный модуль Основы предпринимательства и трудоустройства на работу.</t>
  </si>
  <si>
    <r>
      <rPr>
        <b/>
        <sz val="10"/>
        <rFont val="Times New Roman"/>
      </rPr>
      <t>4.3. Общеобразовательный цикл</t>
    </r>
    <r>
      <rPr>
        <sz val="10"/>
        <rFont val="Times New Roman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Общеобразовательный цикл ОПОП для подготовки по профессии СПО   </t>
    </r>
    <r>
      <rPr>
        <u/>
        <sz val="10"/>
        <rFont val="Times New Roman"/>
      </rPr>
      <t xml:space="preserve">08.01.25 Мастер отделочных строительных и декоративных работ </t>
    </r>
    <r>
      <rPr>
        <sz val="10"/>
        <rFont val="Times New Roman"/>
      </rPr>
      <t xml:space="preserve"> cформирован на основании Федерального государственного образовательного стандарта  среднего  общего образования, реализуемого в пределах образовательных программ среднего профессионального образования с учетом профиля получаемого профессионального образования.</t>
    </r>
  </si>
  <si>
    <r>
      <rPr>
        <sz val="10"/>
        <color rgb="FF000000"/>
        <rFont val="Times New Roman"/>
      </rPr>
      <t>Дисциплина "Основы безопасности жизнедеятельности" изучается в объеме 72 часов, на дисциплину "Физическая культура" отводится 3 часа аудиторной нагрузки в неделю и  2 часа самостоятельной нагрузки (за счет различных форм внеаудиторных занятий в спортивных клубах, секциях).</t>
    </r>
    <r>
      <rPr>
        <sz val="10"/>
        <color rgb="FF000000"/>
        <rFont val="Times New Roman"/>
      </rPr>
      <t>Для обеспечения коррекции нарушений развития и социальной адаптации  инвалидов и лиц с ОВЗ, обучающихся на общих условиях инклюзивно в учебных группах, предусмотрена реализация учебной дисциплины "Адаптационная физическая культура", при освоении которой студенты с ограниченными возможностями здоровья получают индивидуальные задания в соответствиис разработанной для них программой.</t>
    </r>
  </si>
  <si>
    <t xml:space="preserve">Качество освоения учебных дисциплин общеобразовательного цикла ОПОП с получением среднего  общего образования оценивается в процессе текущего контроля и промежуточной аттестации. Текущий контроль по дисциплинам общеобразовательного цикла проводят в пределах учебного времени, отведенного на соответствующую учебную дисциплину, как традиционными, так и инновационными методами, включая компьютерные технологии. Промежуточную аттестацию проводится в форме зачетов и экзаменов: зачеты – за счет времени, отведенного на общеобразовательную дисциплину, экзамены – за счет времени, выделенного ФГОС СПО. </t>
  </si>
  <si>
    <t>Общеобразовательный цикл содержит 8 учебных предметов, в том числе в цикл «Общие учебные предметы» включены учебные предметы: 
"Русский язык",  "Литература",  "Иностранный язык", ,  "История",  "Физическая культура",  "Основы безопасности жизнедеятельности ", "Астрономия", "Родная литература"
При этом учебный план профиля обучения содержить 3 учебных предмета, изучаемых  на углубленном уровне:  "Математика", "Физика", "Информатика"… .
В рамках освоения общеобразовательного цикла  предусмотрена реализация индивидуального проекта обучающимися  в течение 1 года на 2 курсе обучения.</t>
  </si>
  <si>
    <t>Вариативная часть в количестве 144 часа  распределена следующим образом: 68 часов на изучение ПМ.08 «Предпринимательская деятельность и трудоустройство», 22 часа – на изучение физической культуры, 35  часов  на общепрофессиональный цикл,  остальные часы в количестве 19 часов - на изучение МДК.</t>
  </si>
  <si>
    <t xml:space="preserve">Учебная и производственная практики проводятся при освоении обучающимися профессиональных компетенций в рамках профессиональных модулей и реализовываются как в несколько периодов, так и рассредоточенно, чередуясь с теоретическими занятиями в рамках профессиональных модулей.
Практика запланирована из расчета 36 академических часов в неделю.
Практика является завершающим этапом освоения профессионального модуля по виду профессиональной деятельности.
Часть профессионального цикла образовательной программы, выделенного на проведение практик, определена в объеме 1404 часа (39 недель).
</t>
  </si>
  <si>
    <t>При прохождении учебной и производственной практики реализуются подходы дуального обучения (Письмо Департамента государственной политики в сфере подготовки рабочих кадров и ДПО Минобрнауки России №06-456 от 24 апреля 2015 г. “Об изменениях в федеральные государственные образовательные стандарты среднего профессионального образования”).</t>
  </si>
  <si>
    <r>
      <rPr>
        <b/>
        <sz val="10"/>
        <color rgb="FF000000"/>
        <rFont val="Times New Roman"/>
      </rPr>
      <t>4.6. Формы проведения государственной (итоговой) аттестации</t>
    </r>
    <r>
      <rPr>
        <sz val="10"/>
        <color rgb="FF000000"/>
        <rFont val="Times New Roman"/>
      </rPr>
      <t xml:space="preserve">                                                                                                                                                                                                                        Промежуточная аттестация проводится в форме зачетов и экзаменов: зачеты - за счет времени, отведенного на  дисциплину, экзамены – за счет времени, выделенного ФГОС  СПО на промежуточную аттестацию.
Символом Э(к) обозначен  экзамен квалификационный , "з"-зачет, "э"- экзамен.                   
Государственная итоговая аттестация проводится в форме защиты выпускной квалификационной работы в виде демонстрационного экзамена. Обязательное требование к содержанию – соответствие тематики выпускной квалификационной работы.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</si>
  <si>
    <t>Заместитель директора по УП:</t>
  </si>
  <si>
    <t>ГБПОУ  "Верхнеуральский агротехнологический техникум-казачий кадетский корпус"</t>
  </si>
  <si>
    <t xml:space="preserve">Настоящий учебный план основной профессиональной образовательной программы государственного бюджетного профессионального образовательного учреждения «Верхнеуральский агротехнологический техникум-казачий кадетский корпус»  разработан на основе Федерального государственного образовательного стандарта по профессии среднего профессионального образования (далее – СПО)  15.01.015 Сварщик ручной частично механизированной сварки (наплавки ), утвержденного приказом Министерства просвещения Российской Федерации  № 863 от  15.11.2023 </t>
  </si>
  <si>
    <r>
      <t xml:space="preserve">нормативный срок освоения ОПОП  для подготовки по профессии СПО </t>
    </r>
    <r>
      <rPr>
        <u/>
        <sz val="10"/>
        <color rgb="FF000000"/>
        <rFont val="Times New Roman"/>
      </rPr>
      <t xml:space="preserve">15.01.015 Сварщик ручной частично механизированной сварки (наплавки ), </t>
    </r>
    <r>
      <rPr>
        <sz val="10"/>
        <color rgb="FF000000"/>
        <rFont val="Times New Roman"/>
      </rPr>
      <t>на базе основного общего образования с получением среднего общего образования составляет 1 года 10 месяцев;</t>
    </r>
  </si>
  <si>
    <t xml:space="preserve">Обязательная часть общепрофессионального цикла предусматривает изучение дисциплины "Безопасность жизнедеятельности". Объем часов на дисциплину составляет 46 часов. При реализации дисциплины "Основы безопасности и защиты Родины" 70 процентов от общего объема времени, отведенного на указанную дисциплину, предусмотрено для освоения основ военной службы юношами, а для подгрупп девушек этот объем времени ориентирован на освоение основ медицинских знаний. В период обучения с юношами проводятся учебные сборы.                 </t>
  </si>
  <si>
    <t>МДК.08.01</t>
  </si>
  <si>
    <t>ПП.08</t>
  </si>
  <si>
    <t>Допуски и технические измерения</t>
  </si>
  <si>
    <t xml:space="preserve">учебная и производственная практики проводятся при освоении обучающимися профессиональных компетенций в рамках профессиональных модулей: учебная практика осуществляется  рассредоточено в 3 и 4 семетрах,  производственная практика реализуется концентрированно в 4 семестре;                                                                                              </t>
  </si>
  <si>
    <t>Индивидуальный проект</t>
  </si>
  <si>
    <t>ИП.01</t>
  </si>
  <si>
    <t>УП.08</t>
  </si>
  <si>
    <t xml:space="preserve"> Экзамены проводят по русскому языку, математике и одной из профильных дисциплин общеобразовательного цикла, которая выбирается обучающимся или образовательным учреждением. По математике, русскому языку – в письменной форме, по профильной дисциплине – в устной.</t>
  </si>
  <si>
    <t xml:space="preserve">Индивидуальный проект - особая форма организации образовательной деятельности обучающихся (учебное исследование или учебный проект), который выполняется обучающимся самостоятельно под руководством преподавателя по выбранной теме в рамках одного или нескольких изучаемых учебных предметов, курсов в любой избранной области деятельности (познавательной, практической, учебно-исследовательской, социальной, художественно-творческой, иной)                                                                               </t>
  </si>
  <si>
    <t>0 зкз</t>
  </si>
  <si>
    <t>по профессии среднего профессионального образования 15.01.05 "Сварщик (ручной и частично механизированной сварки (наплавки)"</t>
  </si>
  <si>
    <r>
      <rPr>
        <b/>
        <sz val="20"/>
        <color rgb="FF000000"/>
        <rFont val="Times New Roman"/>
      </rPr>
      <t xml:space="preserve">Квалификация: </t>
    </r>
    <r>
      <rPr>
        <sz val="20"/>
        <color rgb="FF000000"/>
        <rFont val="Times New Roman"/>
      </rPr>
      <t>"Сварщик"</t>
    </r>
  </si>
  <si>
    <r>
      <t>Социально-гуманитарный</t>
    </r>
    <r>
      <rPr>
        <b/>
        <i/>
        <sz val="20"/>
        <rFont val="Times New Roman"/>
      </rPr>
      <t xml:space="preserve"> цикл</t>
    </r>
  </si>
  <si>
    <r>
      <t>Государственная итоговая аттестация проводится</t>
    </r>
    <r>
      <rPr>
        <b/>
        <sz val="20"/>
        <rFont val="Times New Roman"/>
      </rPr>
      <t xml:space="preserve"> в форме демонстрационного экзамена
 </t>
    </r>
  </si>
  <si>
    <t xml:space="preserve">формами промежуточной аттестации являются -   зачет, экзамен, экзамен по профессиональному модулю;                                                                                                                                                                         </t>
  </si>
  <si>
    <t>Дисциплина "Основы безопасности и защиты Родины" изучается в объеме 78 часов, на дисциплину "Физическая культура" отводится 3 часа аудиторной нагрузки в неделю и  2 часа самостоятельной нагрузки (за счет различных форм внеаудиторных занятий в спортивных клубах, секциях). Для обеспечения коррекции нарушений развития и социальной адаптации  инвалидов и лиц с ОВЗ, обучающихся на общих условиях инклюзивно в учебных группах, предусмотрена реализация учебной дисциплины "Адаптационная физическая культура", при освоении которой студенты с ограниченными возможностями здоровья получают индивидуальные задания в соответствии с разработанной для них программой.</t>
  </si>
  <si>
    <t xml:space="preserve">ПМ* введен по запросу работодателя. Учебная и производственная практики проводятся при освоении обучающимися профессиональных компетенций в рамках профессиональных модулей и реализовываются как в несколько периодов, так и рассредоточенно, чередуясь с теоретическими занятиями в рамках профессиональных модулей.
Практика запланирована из расчета 36 академических часов в неделю.
Практика является завершающим этапом освоения профессионального модуля по виду профессиональной деятельности.
Часть профессионального цикла образовательной программы, выделенного на проведение практик, определена в объеме 756 часа (21 недели).
</t>
  </si>
  <si>
    <r>
      <rPr>
        <b/>
        <sz val="10"/>
        <color rgb="FF000000"/>
        <rFont val="Times New Roman"/>
      </rPr>
      <t>4.6.</t>
    </r>
    <r>
      <rPr>
        <sz val="10"/>
        <color rgb="FF000000"/>
        <rFont val="Times New Roman"/>
      </rPr>
      <t xml:space="preserve"> Формы проведения промежуточной и  государственной (итоговой) аттестации                                                                                                                                                                                                                        Промежуточная аттестация проводится в форме зачетов и экзаменов: зачеты - за счет времени, отведенного на  дисциплину, экзамены – за счет времени, выделенного ФГОС  СПО на промежуточную аттестацию. Количество экзаменов в прцессе проведения промежуточной аатестации  не превышает 8 экзаменов в учебном году, количество зачетов не более 10 в год. В указанное количество не входят зачеты по физической культуре. Экзамен по профессиональному модулю  включает в себя практическую квалификационную работу и проверку теоретических знаний в пределах квалификационных требрваний, указанных в квалификационных справочниках и (или) профессиональных стандартов по соответствующим профессиям рабочих, должностям служащих.
Государственная итоговая аттестация проводится в форме демонстрационного экзамена, в соответствии с ФГОС СПО по профессии 15.01.015 Сварщик ручной частично механизированной сварки (наплавки ),   и Порядком проведения  итоговой государственной аттестации по образователным программам СПО, утвержденным приказом Министерства просвещения РФ от 08.11. 2021г № 800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</si>
  <si>
    <t>ПМ.08*</t>
  </si>
  <si>
    <t>Освоение работ по профессии рабочего "Сварщик-оператор роботизированного комплекса"</t>
  </si>
  <si>
    <t>Техника и технология роботизированной сварки</t>
  </si>
  <si>
    <t>4.4 Формирование вариативной части ОПОП.                                                                                                                                                                                               Распределение вариативной части образовательной программы выполнено на основании согласования с работодателем для качественного формирования общих и профессиональных компетенций  с учетом спецификации регионального рынка труда - введен дополнителный профессиональный блок объемом 288  часов,предусматривающий овладениями дополнительными видами ядеятельности: техника и технология роботизированной сварки,  а так же общепрофессиональный цикл, представленый общепрофессиональными дисциплинами: Основы финансоваой грамотсности, Основы бережливого производства.</t>
  </si>
  <si>
    <t>2 зач</t>
  </si>
  <si>
    <t>Заместитель директора по УПР:</t>
  </si>
  <si>
    <t>Дубровская Н.В.</t>
  </si>
  <si>
    <t>Приказом директора ГБПОУ "Верхнеуральский агротехнологический техникум-казачий кадетский корпус" от 16.02.2026 года № 98-05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</si>
</sst>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3">
    <font>
      <sz val="11"/>
      <name val="Calibri"/>
      <scheme val="minor"/>
    </font>
    <font>
      <sz val="16"/>
      <color rgb="FF000000"/>
      <name val="Times New Roman"/>
    </font>
    <font>
      <sz val="16"/>
      <name val="Arimo"/>
    </font>
    <font>
      <u/>
      <sz val="16"/>
      <color rgb="FF000000"/>
      <name val="Times New Roman"/>
    </font>
    <font>
      <b/>
      <sz val="20"/>
      <color rgb="FF000000"/>
      <name val="Times New Roman"/>
    </font>
    <font>
      <sz val="16"/>
      <name val="Times New Roman"/>
    </font>
    <font>
      <b/>
      <sz val="20"/>
      <name val="Times New Roman"/>
    </font>
    <font>
      <b/>
      <sz val="16"/>
      <name val="Times New Roman"/>
    </font>
    <font>
      <sz val="20"/>
      <name val="Arimo"/>
    </font>
    <font>
      <sz val="20"/>
      <name val="Times New Roman"/>
    </font>
    <font>
      <b/>
      <sz val="20"/>
      <name val="Times New Roman"/>
    </font>
    <font>
      <sz val="11"/>
      <name val="Calibri"/>
    </font>
    <font>
      <sz val="20"/>
      <name val="Calibri"/>
    </font>
    <font>
      <sz val="11"/>
      <name val="Calibri"/>
    </font>
    <font>
      <sz val="11"/>
      <name val="Times New Roman"/>
    </font>
    <font>
      <b/>
      <sz val="16"/>
      <color rgb="FF000000"/>
      <name val="Times New Roman"/>
    </font>
    <font>
      <sz val="20"/>
      <color rgb="FF000000"/>
      <name val="Times New Roman"/>
    </font>
    <font>
      <sz val="20"/>
      <name val="Times New Roman"/>
    </font>
    <font>
      <b/>
      <sz val="16"/>
      <name val="Times New Roman"/>
    </font>
    <font>
      <sz val="14"/>
      <color rgb="FF000000"/>
      <name val="Times New Roman"/>
    </font>
    <font>
      <sz val="14"/>
      <name val="Times New Roman"/>
    </font>
    <font>
      <sz val="10"/>
      <color rgb="FF000000"/>
      <name val="Times New Roman"/>
    </font>
    <font>
      <sz val="10"/>
      <name val="Times New Roman"/>
    </font>
    <font>
      <sz val="10"/>
      <name val="Calibri"/>
    </font>
    <font>
      <b/>
      <i/>
      <sz val="20"/>
      <name val="Times New Roman"/>
    </font>
    <font>
      <sz val="12"/>
      <name val="Calibri"/>
    </font>
    <font>
      <b/>
      <sz val="14"/>
      <name val="Calibri"/>
    </font>
    <font>
      <sz val="16"/>
      <name val="Calibri"/>
    </font>
    <font>
      <b/>
      <sz val="10"/>
      <name val="Times New Roman"/>
    </font>
    <font>
      <b/>
      <sz val="10"/>
      <color rgb="FF000000"/>
      <name val="Times New Roman"/>
    </font>
    <font>
      <u/>
      <sz val="10"/>
      <color rgb="FF000000"/>
      <name val="Times New Roman"/>
    </font>
    <font>
      <sz val="9"/>
      <color rgb="FF000000"/>
      <name val="Times New Roman"/>
    </font>
    <font>
      <sz val="9"/>
      <name val="Times New Roman"/>
    </font>
    <font>
      <b/>
      <u/>
      <sz val="14"/>
      <color rgb="FF000000"/>
      <name val="Times New Roman"/>
    </font>
    <font>
      <b/>
      <u/>
      <sz val="10"/>
      <name val="Times New Roman"/>
    </font>
    <font>
      <u/>
      <sz val="10"/>
      <name val="Times New Roman"/>
    </font>
    <font>
      <b/>
      <sz val="20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2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7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 applyFont="1" applyAlignment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7" fillId="0" borderId="1" xfId="0" applyFont="1" applyBorder="1"/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right" vertical="top"/>
    </xf>
    <xf numFmtId="0" fontId="8" fillId="0" borderId="1" xfId="0" applyFont="1" applyBorder="1"/>
    <xf numFmtId="0" fontId="4" fillId="0" borderId="1" xfId="0" applyFont="1" applyBorder="1" applyAlignment="1">
      <alignment horizontal="right"/>
    </xf>
    <xf numFmtId="0" fontId="9" fillId="0" borderId="1" xfId="0" applyFont="1" applyBorder="1"/>
    <xf numFmtId="0" fontId="10" fillId="0" borderId="1" xfId="0" applyFont="1" applyBorder="1" applyAlignment="1">
      <alignment vertical="top"/>
    </xf>
    <xf numFmtId="0" fontId="12" fillId="0" borderId="1" xfId="0" applyFont="1" applyBorder="1"/>
    <xf numFmtId="0" fontId="13" fillId="0" borderId="1" xfId="0" applyFont="1" applyBorder="1"/>
    <xf numFmtId="0" fontId="15" fillId="0" borderId="1" xfId="0" applyFont="1" applyBorder="1"/>
    <xf numFmtId="0" fontId="17" fillId="0" borderId="12" xfId="0" applyFont="1" applyBorder="1" applyAlignment="1">
      <alignment horizontal="center" vertical="center" wrapText="1"/>
    </xf>
    <xf numFmtId="1" fontId="17" fillId="0" borderId="13" xfId="0" applyNumberFormat="1" applyFont="1" applyBorder="1" applyAlignment="1">
      <alignment horizontal="center" vertical="center" wrapText="1"/>
    </xf>
    <xf numFmtId="1" fontId="17" fillId="0" borderId="14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13" fillId="0" borderId="0" xfId="0" applyFont="1"/>
    <xf numFmtId="0" fontId="17" fillId="0" borderId="15" xfId="0" applyFont="1" applyBorder="1" applyAlignment="1">
      <alignment horizontal="center" vertical="center" wrapText="1"/>
    </xf>
    <xf numFmtId="1" fontId="17" fillId="0" borderId="16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" fontId="10" fillId="0" borderId="18" xfId="0" applyNumberFormat="1" applyFont="1" applyBorder="1" applyAlignment="1">
      <alignment horizontal="center" vertical="center" wrapText="1"/>
    </xf>
    <xf numFmtId="0" fontId="17" fillId="0" borderId="0" xfId="0" applyFont="1"/>
    <xf numFmtId="0" fontId="16" fillId="0" borderId="1" xfId="0" applyFont="1" applyBorder="1"/>
    <xf numFmtId="49" fontId="19" fillId="0" borderId="16" xfId="0" applyNumberFormat="1" applyFont="1" applyBorder="1" applyAlignment="1">
      <alignment horizontal="center" vertical="center" wrapText="1"/>
    </xf>
    <xf numFmtId="49" fontId="20" fillId="0" borderId="47" xfId="0" applyNumberFormat="1" applyFont="1" applyBorder="1" applyAlignment="1">
      <alignment horizontal="center" vertical="center" textRotation="90" wrapText="1"/>
    </xf>
    <xf numFmtId="0" fontId="21" fillId="0" borderId="3" xfId="0" applyFont="1" applyBorder="1" applyAlignment="1">
      <alignment horizontal="center" vertical="center"/>
    </xf>
    <xf numFmtId="49" fontId="22" fillId="0" borderId="50" xfId="0" applyNumberFormat="1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49" fontId="22" fillId="0" borderId="51" xfId="0" applyNumberFormat="1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49" fontId="22" fillId="0" borderId="53" xfId="0" applyNumberFormat="1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3" fillId="0" borderId="1" xfId="0" applyFont="1" applyBorder="1"/>
    <xf numFmtId="0" fontId="6" fillId="0" borderId="17" xfId="0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left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1" fontId="24" fillId="0" borderId="18" xfId="0" applyNumberFormat="1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49" fontId="24" fillId="0" borderId="18" xfId="0" applyNumberFormat="1" applyFont="1" applyBorder="1" applyAlignment="1">
      <alignment horizontal="left" vertical="center" wrapText="1"/>
    </xf>
    <xf numFmtId="49" fontId="24" fillId="0" borderId="18" xfId="0" applyNumberFormat="1" applyFont="1" applyBorder="1" applyAlignment="1">
      <alignment horizontal="center" vertical="center" wrapText="1"/>
    </xf>
    <xf numFmtId="1" fontId="24" fillId="0" borderId="55" xfId="0" applyNumberFormat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49" fontId="9" fillId="0" borderId="13" xfId="0" applyNumberFormat="1" applyFont="1" applyBorder="1" applyAlignment="1">
      <alignment horizontal="left" vertical="center" wrapText="1"/>
    </xf>
    <xf numFmtId="49" fontId="16" fillId="0" borderId="13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 shrinkToFit="1"/>
    </xf>
    <xf numFmtId="1" fontId="9" fillId="0" borderId="56" xfId="0" applyNumberFormat="1" applyFont="1" applyBorder="1" applyAlignment="1">
      <alignment horizontal="center" vertical="center" shrinkToFit="1"/>
    </xf>
    <xf numFmtId="1" fontId="9" fillId="0" borderId="16" xfId="0" applyNumberFormat="1" applyFont="1" applyBorder="1" applyAlignment="1">
      <alignment horizontal="center" vertical="center" shrinkToFit="1"/>
    </xf>
    <xf numFmtId="0" fontId="16" fillId="0" borderId="5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25" fillId="0" borderId="0" xfId="0" applyFont="1"/>
    <xf numFmtId="49" fontId="9" fillId="0" borderId="16" xfId="0" applyNumberFormat="1" applyFont="1" applyBorder="1" applyAlignment="1">
      <alignment horizontal="left" vertical="center" wrapText="1"/>
    </xf>
    <xf numFmtId="49" fontId="16" fillId="0" borderId="16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shrinkToFit="1"/>
    </xf>
    <xf numFmtId="49" fontId="9" fillId="0" borderId="31" xfId="0" applyNumberFormat="1" applyFont="1" applyBorder="1" applyAlignment="1">
      <alignment horizontal="left" vertical="center" wrapText="1"/>
    </xf>
    <xf numFmtId="49" fontId="16" fillId="0" borderId="31" xfId="0" applyNumberFormat="1" applyFont="1" applyBorder="1" applyAlignment="1">
      <alignment horizontal="center" vertical="center"/>
    </xf>
    <xf numFmtId="49" fontId="16" fillId="0" borderId="28" xfId="0" applyNumberFormat="1" applyFont="1" applyBorder="1" applyAlignment="1">
      <alignment horizontal="center" vertical="center"/>
    </xf>
    <xf numFmtId="1" fontId="9" fillId="0" borderId="31" xfId="0" applyNumberFormat="1" applyFont="1" applyBorder="1" applyAlignment="1">
      <alignment horizontal="center" vertical="center" shrinkToFit="1"/>
    </xf>
    <xf numFmtId="0" fontId="16" fillId="0" borderId="61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shrinkToFit="1"/>
    </xf>
    <xf numFmtId="49" fontId="24" fillId="0" borderId="18" xfId="0" applyNumberFormat="1" applyFont="1" applyBorder="1" applyAlignment="1">
      <alignment horizontal="left" vertical="center" wrapText="1"/>
    </xf>
    <xf numFmtId="49" fontId="24" fillId="0" borderId="18" xfId="0" applyNumberFormat="1" applyFont="1" applyBorder="1" applyAlignment="1">
      <alignment horizontal="center" vertical="center" wrapText="1"/>
    </xf>
    <xf numFmtId="1" fontId="24" fillId="0" borderId="18" xfId="0" applyNumberFormat="1" applyFont="1" applyBorder="1" applyAlignment="1">
      <alignment horizontal="center" vertical="center" shrinkToFit="1"/>
    </xf>
    <xf numFmtId="1" fontId="24" fillId="0" borderId="55" xfId="0" applyNumberFormat="1" applyFont="1" applyBorder="1" applyAlignment="1">
      <alignment horizontal="center" vertical="center" shrinkToFit="1"/>
    </xf>
    <xf numFmtId="49" fontId="9" fillId="0" borderId="16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shrinkToFit="1"/>
    </xf>
    <xf numFmtId="0" fontId="12" fillId="0" borderId="16" xfId="0" applyFont="1" applyBorder="1"/>
    <xf numFmtId="164" fontId="6" fillId="0" borderId="16" xfId="0" applyNumberFormat="1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49" fontId="9" fillId="0" borderId="31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shrinkToFit="1"/>
    </xf>
    <xf numFmtId="1" fontId="9" fillId="0" borderId="18" xfId="0" applyNumberFormat="1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center" vertical="center" shrinkToFit="1"/>
    </xf>
    <xf numFmtId="0" fontId="12" fillId="0" borderId="31" xfId="0" applyFont="1" applyBorder="1"/>
    <xf numFmtId="164" fontId="9" fillId="0" borderId="31" xfId="0" applyNumberFormat="1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1" fontId="9" fillId="0" borderId="55" xfId="0" applyNumberFormat="1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/>
    </xf>
    <xf numFmtId="0" fontId="16" fillId="0" borderId="45" xfId="0" applyFont="1" applyBorder="1" applyAlignment="1">
      <alignment horizontal="left" vertical="center" wrapText="1"/>
    </xf>
    <xf numFmtId="49" fontId="9" fillId="0" borderId="32" xfId="0" applyNumberFormat="1" applyFont="1" applyBorder="1" applyAlignment="1">
      <alignment horizontal="left" vertical="center" wrapText="1"/>
    </xf>
    <xf numFmtId="1" fontId="9" fillId="0" borderId="28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left" vertical="center" wrapText="1"/>
    </xf>
    <xf numFmtId="1" fontId="6" fillId="0" borderId="16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left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center" vertical="center" shrinkToFit="1"/>
    </xf>
    <xf numFmtId="1" fontId="27" fillId="0" borderId="0" xfId="0" applyNumberFormat="1" applyFont="1"/>
    <xf numFmtId="49" fontId="6" fillId="0" borderId="18" xfId="0" applyNumberFormat="1" applyFont="1" applyBorder="1" applyAlignment="1">
      <alignment horizontal="center" vertical="center" wrapText="1"/>
    </xf>
    <xf numFmtId="1" fontId="12" fillId="0" borderId="0" xfId="0" applyNumberFormat="1" applyFont="1"/>
    <xf numFmtId="1" fontId="9" fillId="0" borderId="67" xfId="0" applyNumberFormat="1" applyFont="1" applyBorder="1" applyAlignment="1">
      <alignment horizontal="center" vertical="top" shrinkToFit="1"/>
    </xf>
    <xf numFmtId="1" fontId="9" fillId="0" borderId="16" xfId="0" applyNumberFormat="1" applyFont="1" applyBorder="1" applyAlignment="1">
      <alignment horizontal="center" vertical="top" shrinkToFit="1"/>
    </xf>
    <xf numFmtId="0" fontId="9" fillId="0" borderId="16" xfId="0" applyFont="1" applyBorder="1" applyAlignment="1">
      <alignment horizontal="center" vertical="top" shrinkToFit="1"/>
    </xf>
    <xf numFmtId="0" fontId="9" fillId="0" borderId="73" xfId="0" applyFont="1" applyBorder="1" applyAlignment="1">
      <alignment horizontal="center" vertical="top" shrinkToFit="1"/>
    </xf>
    <xf numFmtId="0" fontId="22" fillId="0" borderId="0" xfId="0" applyFont="1"/>
    <xf numFmtId="0" fontId="28" fillId="0" borderId="69" xfId="0" applyFont="1" applyBorder="1" applyAlignment="1">
      <alignment horizontal="left" vertical="top"/>
    </xf>
    <xf numFmtId="0" fontId="21" fillId="0" borderId="16" xfId="0" applyFont="1" applyBorder="1"/>
    <xf numFmtId="0" fontId="29" fillId="0" borderId="16" xfId="0" applyFont="1" applyBorder="1" applyAlignment="1">
      <alignment horizontal="center"/>
    </xf>
    <xf numFmtId="0" fontId="28" fillId="0" borderId="16" xfId="0" applyFont="1" applyBorder="1"/>
    <xf numFmtId="0" fontId="21" fillId="0" borderId="16" xfId="0" applyFont="1" applyBorder="1" applyAlignment="1">
      <alignment horizontal="left"/>
    </xf>
    <xf numFmtId="0" fontId="21" fillId="0" borderId="32" xfId="0" applyFont="1" applyBorder="1"/>
    <xf numFmtId="0" fontId="22" fillId="0" borderId="32" xfId="0" applyFont="1" applyBorder="1"/>
    <xf numFmtId="0" fontId="29" fillId="0" borderId="16" xfId="0" applyFont="1" applyBorder="1" applyAlignment="1">
      <alignment wrapText="1"/>
    </xf>
    <xf numFmtId="0" fontId="22" fillId="0" borderId="16" xfId="0" applyFont="1" applyBorder="1"/>
    <xf numFmtId="0" fontId="29" fillId="0" borderId="16" xfId="0" applyFont="1" applyBorder="1"/>
    <xf numFmtId="0" fontId="22" fillId="0" borderId="0" xfId="0" applyFont="1" applyAlignment="1">
      <alignment vertical="top"/>
    </xf>
    <xf numFmtId="0" fontId="29" fillId="0" borderId="0" xfId="0" applyFont="1" applyAlignment="1">
      <alignment horizontal="left" vertical="top"/>
    </xf>
    <xf numFmtId="0" fontId="22" fillId="0" borderId="0" xfId="0" applyFont="1" applyAlignment="1">
      <alignment horizontal="right" vertical="top"/>
    </xf>
    <xf numFmtId="0" fontId="21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top"/>
    </xf>
    <xf numFmtId="0" fontId="31" fillId="0" borderId="16" xfId="0" applyFont="1" applyBorder="1"/>
    <xf numFmtId="49" fontId="22" fillId="0" borderId="16" xfId="0" applyNumberFormat="1" applyFont="1" applyBorder="1" applyAlignment="1">
      <alignment horizontal="left" vertical="center" wrapText="1"/>
    </xf>
    <xf numFmtId="0" fontId="32" fillId="0" borderId="0" xfId="0" applyFont="1"/>
    <xf numFmtId="0" fontId="29" fillId="0" borderId="0" xfId="0" applyFont="1" applyAlignment="1">
      <alignment horizontal="left"/>
    </xf>
    <xf numFmtId="0" fontId="32" fillId="0" borderId="0" xfId="0" applyFont="1" applyAlignment="1">
      <alignment horizontal="left" vertical="top"/>
    </xf>
    <xf numFmtId="0" fontId="32" fillId="0" borderId="0" xfId="0" applyFont="1" applyAlignment="1">
      <alignment horizontal="right" vertical="top"/>
    </xf>
    <xf numFmtId="0" fontId="32" fillId="0" borderId="0" xfId="0" applyFont="1" applyAlignment="1">
      <alignment vertical="top"/>
    </xf>
    <xf numFmtId="0" fontId="28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16" fillId="0" borderId="56" xfId="0" applyFont="1" applyBorder="1" applyAlignment="1">
      <alignment horizontal="left" vertical="center" wrapText="1"/>
    </xf>
    <xf numFmtId="49" fontId="9" fillId="0" borderId="56" xfId="0" applyNumberFormat="1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shrinkToFit="1"/>
    </xf>
    <xf numFmtId="164" fontId="9" fillId="0" borderId="56" xfId="0" applyNumberFormat="1" applyFont="1" applyBorder="1" applyAlignment="1">
      <alignment horizontal="center" vertical="center" shrinkToFit="1"/>
    </xf>
    <xf numFmtId="0" fontId="36" fillId="0" borderId="75" xfId="0" applyFont="1" applyBorder="1" applyAlignment="1">
      <alignment horizontal="center" vertical="center"/>
    </xf>
    <xf numFmtId="0" fontId="36" fillId="0" borderId="75" xfId="0" applyFont="1" applyBorder="1" applyAlignment="1">
      <alignment horizontal="left" vertical="center" wrapText="1"/>
    </xf>
    <xf numFmtId="0" fontId="1" fillId="4" borderId="1" xfId="0" applyFont="1" applyFill="1" applyBorder="1"/>
    <xf numFmtId="0" fontId="2" fillId="4" borderId="1" xfId="0" applyFont="1" applyFill="1" applyBorder="1"/>
    <xf numFmtId="0" fontId="1" fillId="3" borderId="1" xfId="0" applyFont="1" applyFill="1" applyBorder="1" applyAlignment="1">
      <alignment horizontal="right"/>
    </xf>
    <xf numFmtId="49" fontId="37" fillId="0" borderId="31" xfId="0" applyNumberFormat="1" applyFont="1" applyBorder="1" applyAlignment="1">
      <alignment horizontal="left" vertical="center" wrapText="1"/>
    </xf>
    <xf numFmtId="49" fontId="37" fillId="0" borderId="16" xfId="0" applyNumberFormat="1" applyFont="1" applyBorder="1" applyAlignment="1">
      <alignment horizontal="left" vertical="center" wrapText="1"/>
    </xf>
    <xf numFmtId="0" fontId="0" fillId="0" borderId="0" xfId="0" applyFont="1" applyAlignment="1"/>
    <xf numFmtId="49" fontId="39" fillId="3" borderId="18" xfId="0" applyNumberFormat="1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1" fillId="0" borderId="59" xfId="0" applyFont="1" applyBorder="1"/>
    <xf numFmtId="0" fontId="22" fillId="0" borderId="59" xfId="0" applyFont="1" applyBorder="1"/>
    <xf numFmtId="49" fontId="9" fillId="0" borderId="76" xfId="0" applyNumberFormat="1" applyFont="1" applyBorder="1" applyAlignment="1">
      <alignment horizontal="center" vertical="center" wrapText="1"/>
    </xf>
    <xf numFmtId="1" fontId="6" fillId="0" borderId="76" xfId="0" applyNumberFormat="1" applyFont="1" applyBorder="1" applyAlignment="1">
      <alignment horizontal="center" vertical="center" shrinkToFit="1"/>
    </xf>
    <xf numFmtId="1" fontId="9" fillId="0" borderId="76" xfId="0" applyNumberFormat="1" applyFont="1" applyBorder="1" applyAlignment="1">
      <alignment horizontal="center" vertical="center" shrinkToFit="1"/>
    </xf>
    <xf numFmtId="1" fontId="9" fillId="0" borderId="77" xfId="0" applyNumberFormat="1" applyFont="1" applyBorder="1" applyAlignment="1">
      <alignment horizontal="center" vertical="center" shrinkToFit="1"/>
    </xf>
    <xf numFmtId="0" fontId="0" fillId="3" borderId="0" xfId="0" applyFont="1" applyFill="1" applyAlignment="1"/>
    <xf numFmtId="0" fontId="42" fillId="0" borderId="1" xfId="0" applyFont="1" applyBorder="1" applyAlignment="1">
      <alignment horizontal="center" vertical="top" wrapText="1"/>
    </xf>
    <xf numFmtId="0" fontId="24" fillId="0" borderId="18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 wrapText="1"/>
    </xf>
    <xf numFmtId="0" fontId="11" fillId="0" borderId="28" xfId="0" applyFont="1" applyBorder="1"/>
    <xf numFmtId="0" fontId="11" fillId="0" borderId="7" xfId="0" applyFont="1" applyBorder="1"/>
    <xf numFmtId="0" fontId="14" fillId="0" borderId="4" xfId="0" applyFont="1" applyBorder="1" applyAlignment="1">
      <alignment horizontal="center" vertical="center" wrapText="1"/>
    </xf>
    <xf numFmtId="49" fontId="19" fillId="0" borderId="31" xfId="0" applyNumberFormat="1" applyFont="1" applyBorder="1" applyAlignment="1">
      <alignment horizontal="center" vertical="center" textRotation="90" wrapText="1"/>
    </xf>
    <xf numFmtId="0" fontId="11" fillId="0" borderId="13" xfId="0" applyFont="1" applyBorder="1"/>
    <xf numFmtId="49" fontId="20" fillId="0" borderId="19" xfId="0" applyNumberFormat="1" applyFont="1" applyBorder="1" applyAlignment="1">
      <alignment horizontal="center" vertical="center" wrapText="1"/>
    </xf>
    <xf numFmtId="0" fontId="11" fillId="0" borderId="20" xfId="0" applyFont="1" applyBorder="1"/>
    <xf numFmtId="0" fontId="11" fillId="0" borderId="29" xfId="0" applyFont="1" applyBorder="1"/>
    <xf numFmtId="0" fontId="11" fillId="0" borderId="30" xfId="0" applyFont="1" applyBorder="1"/>
    <xf numFmtId="0" fontId="11" fillId="0" borderId="45" xfId="0" applyFont="1" applyBorder="1"/>
    <xf numFmtId="0" fontId="11" fillId="0" borderId="46" xfId="0" applyFont="1" applyBorder="1"/>
    <xf numFmtId="49" fontId="16" fillId="0" borderId="70" xfId="0" applyNumberFormat="1" applyFont="1" applyBorder="1" applyAlignment="1">
      <alignment horizontal="center" vertical="center"/>
    </xf>
    <xf numFmtId="0" fontId="11" fillId="0" borderId="71" xfId="0" applyFont="1" applyBorder="1"/>
    <xf numFmtId="0" fontId="11" fillId="0" borderId="72" xfId="0" applyFont="1" applyBorder="1"/>
    <xf numFmtId="49" fontId="16" fillId="0" borderId="68" xfId="0" applyNumberFormat="1" applyFont="1" applyBorder="1" applyAlignment="1">
      <alignment horizontal="center" vertical="center"/>
    </xf>
    <xf numFmtId="0" fontId="11" fillId="0" borderId="33" xfId="0" applyFont="1" applyBorder="1"/>
    <xf numFmtId="0" fontId="11" fillId="0" borderId="37" xfId="0" applyFont="1" applyBorder="1"/>
    <xf numFmtId="49" fontId="14" fillId="0" borderId="4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0" borderId="8" xfId="0" applyFont="1" applyBorder="1"/>
    <xf numFmtId="0" fontId="16" fillId="0" borderId="9" xfId="0" applyFont="1" applyBorder="1" applyAlignment="1">
      <alignment horizontal="left" wrapText="1"/>
    </xf>
    <xf numFmtId="0" fontId="11" fillId="0" borderId="10" xfId="0" applyFont="1" applyBorder="1"/>
    <xf numFmtId="0" fontId="11" fillId="0" borderId="11" xfId="0" applyFont="1" applyBorder="1"/>
    <xf numFmtId="0" fontId="20" fillId="0" borderId="21" xfId="0" applyFont="1" applyBorder="1" applyAlignment="1">
      <alignment horizontal="center" vertical="center" wrapText="1"/>
    </xf>
    <xf numFmtId="0" fontId="11" fillId="0" borderId="22" xfId="0" applyFont="1" applyBorder="1"/>
    <xf numFmtId="0" fontId="11" fillId="0" borderId="23" xfId="0" applyFont="1" applyBorder="1"/>
    <xf numFmtId="0" fontId="19" fillId="0" borderId="32" xfId="0" applyFont="1" applyBorder="1" applyAlignment="1">
      <alignment horizontal="center" vertical="center" wrapText="1"/>
    </xf>
    <xf numFmtId="0" fontId="11" fillId="0" borderId="34" xfId="0" applyFont="1" applyBorder="1"/>
    <xf numFmtId="0" fontId="19" fillId="0" borderId="31" xfId="0" applyFont="1" applyBorder="1" applyAlignment="1">
      <alignment horizontal="center" vertical="center" textRotation="90" wrapText="1"/>
    </xf>
    <xf numFmtId="49" fontId="19" fillId="0" borderId="32" xfId="0" applyNumberFormat="1" applyFont="1" applyBorder="1" applyAlignment="1">
      <alignment horizontal="center" vertical="center" wrapText="1"/>
    </xf>
    <xf numFmtId="0" fontId="38" fillId="3" borderId="19" xfId="0" applyFont="1" applyFill="1" applyBorder="1" applyAlignment="1">
      <alignment horizontal="center" vertical="center" wrapText="1" shrinkToFit="1"/>
    </xf>
    <xf numFmtId="0" fontId="11" fillId="3" borderId="65" xfId="0" applyFont="1" applyFill="1" applyBorder="1"/>
    <xf numFmtId="0" fontId="11" fillId="3" borderId="29" xfId="0" applyFont="1" applyFill="1" applyBorder="1"/>
    <xf numFmtId="0" fontId="0" fillId="3" borderId="0" xfId="0" applyFont="1" applyFill="1" applyAlignment="1"/>
    <xf numFmtId="0" fontId="11" fillId="3" borderId="45" xfId="0" applyFont="1" applyFill="1" applyBorder="1"/>
    <xf numFmtId="0" fontId="11" fillId="3" borderId="69" xfId="0" applyFont="1" applyFill="1" applyBorder="1"/>
    <xf numFmtId="49" fontId="16" fillId="0" borderId="68" xfId="0" applyNumberFormat="1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1" fillId="0" borderId="42" xfId="0" applyFont="1" applyBorder="1"/>
    <xf numFmtId="0" fontId="11" fillId="0" borderId="48" xfId="0" applyFont="1" applyBorder="1"/>
    <xf numFmtId="49" fontId="16" fillId="0" borderId="35" xfId="0" applyNumberFormat="1" applyFont="1" applyBorder="1" applyAlignment="1">
      <alignment horizontal="center" vertical="center" wrapText="1"/>
    </xf>
    <xf numFmtId="0" fontId="11" fillId="0" borderId="66" xfId="0" applyFont="1" applyBorder="1"/>
    <xf numFmtId="49" fontId="19" fillId="0" borderId="39" xfId="0" applyNumberFormat="1" applyFont="1" applyBorder="1" applyAlignment="1">
      <alignment horizontal="center" vertical="center" textRotation="90" wrapText="1"/>
    </xf>
    <xf numFmtId="0" fontId="11" fillId="0" borderId="43" xfId="0" applyFont="1" applyBorder="1"/>
    <xf numFmtId="0" fontId="11" fillId="0" borderId="49" xfId="0" applyFont="1" applyBorder="1"/>
    <xf numFmtId="0" fontId="42" fillId="0" borderId="1" xfId="0" applyFont="1" applyBorder="1" applyAlignment="1">
      <alignment horizontal="left" vertical="top" wrapText="1"/>
    </xf>
    <xf numFmtId="0" fontId="19" fillId="0" borderId="40" xfId="0" applyFont="1" applyBorder="1" applyAlignment="1">
      <alignment horizontal="center" vertical="center" wrapText="1"/>
    </xf>
    <xf numFmtId="0" fontId="11" fillId="0" borderId="27" xfId="0" applyFont="1" applyBorder="1"/>
    <xf numFmtId="0" fontId="11" fillId="0" borderId="6" xfId="0" applyFont="1" applyBorder="1"/>
    <xf numFmtId="49" fontId="19" fillId="0" borderId="41" xfId="0" applyNumberFormat="1" applyFont="1" applyBorder="1" applyAlignment="1">
      <alignment horizontal="center" vertical="center" wrapText="1"/>
    </xf>
    <xf numFmtId="0" fontId="11" fillId="0" borderId="44" xfId="0" applyFont="1" applyBorder="1"/>
    <xf numFmtId="0" fontId="19" fillId="0" borderId="24" xfId="0" applyFont="1" applyBorder="1" applyAlignment="1">
      <alignment horizontal="center" vertical="center" wrapText="1"/>
    </xf>
    <xf numFmtId="0" fontId="11" fillId="0" borderId="25" xfId="0" applyFont="1" applyBorder="1"/>
    <xf numFmtId="0" fontId="11" fillId="0" borderId="26" xfId="0" applyFont="1" applyBorder="1"/>
    <xf numFmtId="0" fontId="19" fillId="0" borderId="35" xfId="0" applyFont="1" applyBorder="1" applyAlignment="1">
      <alignment horizontal="center" vertical="center" wrapText="1"/>
    </xf>
    <xf numFmtId="0" fontId="11" fillId="0" borderId="36" xfId="0" applyFont="1" applyBorder="1"/>
    <xf numFmtId="49" fontId="19" fillId="0" borderId="4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6" fillId="0" borderId="0" xfId="0" applyFont="1" applyAlignment="1">
      <alignment horizontal="center" vertical="top"/>
    </xf>
    <xf numFmtId="0" fontId="18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/>
    </xf>
    <xf numFmtId="0" fontId="11" fillId="0" borderId="2" xfId="0" applyFont="1" applyBorder="1"/>
    <xf numFmtId="0" fontId="19" fillId="0" borderId="3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41" fillId="0" borderId="0" xfId="0" applyFont="1" applyAlignment="1">
      <alignment horizontal="left" vertical="top" wrapText="1"/>
    </xf>
    <xf numFmtId="0" fontId="40" fillId="0" borderId="42" xfId="0" applyFont="1" applyBorder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40" fillId="2" borderId="42" xfId="0" applyFont="1" applyFill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9" fillId="0" borderId="74" xfId="0" applyFont="1" applyBorder="1" applyAlignment="1">
      <alignment horizontal="left"/>
    </xf>
    <xf numFmtId="0" fontId="11" fillId="0" borderId="74" xfId="0" applyFont="1" applyBorder="1"/>
    <xf numFmtId="0" fontId="22" fillId="0" borderId="0" xfId="0" applyFont="1" applyAlignment="1">
      <alignment horizontal="left" vertical="top" wrapText="1"/>
    </xf>
    <xf numFmtId="0" fontId="21" fillId="2" borderId="42" xfId="0" applyFont="1" applyFill="1" applyBorder="1" applyAlignment="1">
      <alignment horizontal="left" vertical="top" wrapText="1"/>
    </xf>
    <xf numFmtId="0" fontId="28" fillId="0" borderId="69" xfId="0" applyFont="1" applyBorder="1" applyAlignment="1">
      <alignment horizontal="center" vertical="top" wrapText="1"/>
    </xf>
    <xf numFmtId="0" fontId="22" fillId="0" borderId="42" xfId="0" applyFont="1" applyBorder="1" applyAlignment="1">
      <alignment horizontal="left" vertical="top" wrapText="1"/>
    </xf>
    <xf numFmtId="0" fontId="21" fillId="0" borderId="42" xfId="0" applyFont="1" applyBorder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22" fillId="0" borderId="9" xfId="0" applyFont="1" applyBorder="1" applyAlignment="1">
      <alignment horizontal="left" vertical="top" wrapText="1"/>
    </xf>
  </cellXfs>
  <cellStyles count="1">
    <cellStyle name="Обычный" xfId="0" builtinId="0"/>
  </cellStyles>
  <dxfs count="135"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  <dxf>
      <fill>
        <patternFill patternType="solid">
          <fgColor rgb="FF808000"/>
          <bgColor rgb="FF808000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00"/>
  <sheetViews>
    <sheetView tabSelected="1" zoomScale="50" zoomScaleNormal="50" workbookViewId="0">
      <pane ySplit="3" topLeftCell="A4" activePane="bottomLeft" state="frozen"/>
      <selection pane="bottomLeft" activeCell="W15" sqref="W15"/>
    </sheetView>
  </sheetViews>
  <sheetFormatPr defaultColWidth="14.42578125" defaultRowHeight="15" customHeight="1"/>
  <cols>
    <col min="1" max="1" width="18.140625" customWidth="1"/>
    <col min="2" max="2" width="105.85546875" customWidth="1"/>
    <col min="3" max="3" width="17.42578125" customWidth="1"/>
    <col min="4" max="17" width="13.7109375" customWidth="1"/>
    <col min="18" max="18" width="9.140625" customWidth="1"/>
    <col min="19" max="19" width="18.5703125" customWidth="1"/>
    <col min="20" max="22" width="9.140625" customWidth="1"/>
  </cols>
  <sheetData>
    <row r="1" spans="1:22" ht="20.25">
      <c r="A1" s="1"/>
      <c r="B1" s="2"/>
      <c r="C1" s="3"/>
      <c r="D1" s="4"/>
      <c r="E1" s="5"/>
      <c r="F1" s="5"/>
      <c r="G1" s="2" t="s">
        <v>0</v>
      </c>
      <c r="H1" s="2"/>
      <c r="I1" s="6"/>
      <c r="J1" s="4"/>
      <c r="K1" s="6"/>
      <c r="L1" s="2"/>
      <c r="M1" s="2"/>
      <c r="N1" s="5"/>
      <c r="O1" s="5"/>
      <c r="P1" s="5"/>
      <c r="Q1" s="5"/>
      <c r="R1" s="5"/>
      <c r="S1" s="5"/>
      <c r="T1" s="5"/>
      <c r="U1" s="5"/>
      <c r="V1" s="5"/>
    </row>
    <row r="2" spans="1:22" ht="47.25" customHeight="1">
      <c r="A2" s="7"/>
      <c r="B2" s="2"/>
      <c r="C2" s="3"/>
      <c r="D2" s="4"/>
      <c r="E2" s="5"/>
      <c r="F2" s="5"/>
      <c r="G2" s="222" t="s">
        <v>273</v>
      </c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174"/>
      <c r="S2" s="174"/>
      <c r="T2" s="174"/>
      <c r="U2" s="174"/>
      <c r="V2" s="5"/>
    </row>
    <row r="3" spans="1:22" ht="30.75" customHeight="1">
      <c r="A3" s="7"/>
      <c r="B3" s="2"/>
      <c r="C3" s="3"/>
      <c r="D3" s="4"/>
      <c r="E3" s="5"/>
      <c r="F3" s="5"/>
      <c r="G3" s="173"/>
      <c r="H3" s="157"/>
      <c r="I3" s="158"/>
      <c r="J3" s="159"/>
      <c r="K3" s="6"/>
      <c r="L3" s="4"/>
      <c r="M3" s="5"/>
      <c r="N3" s="2"/>
      <c r="O3" s="2"/>
      <c r="P3" s="5"/>
      <c r="Q3" s="5"/>
      <c r="R3" s="5"/>
      <c r="S3" s="5"/>
      <c r="T3" s="5"/>
      <c r="U3" s="5"/>
      <c r="V3" s="5"/>
    </row>
    <row r="4" spans="1:22" ht="29.25" customHeight="1">
      <c r="A4" s="234" t="s">
        <v>1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8"/>
      <c r="S4" s="8"/>
      <c r="T4" s="8"/>
      <c r="U4" s="9"/>
      <c r="V4" s="9"/>
    </row>
    <row r="5" spans="1:22" ht="25.5">
      <c r="A5" s="236" t="s">
        <v>244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11"/>
      <c r="S5" s="11"/>
      <c r="T5" s="11"/>
      <c r="U5" s="12"/>
      <c r="V5" s="12"/>
    </row>
    <row r="6" spans="1:22" ht="25.5">
      <c r="A6" s="236" t="s">
        <v>2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11"/>
      <c r="S6" s="11"/>
      <c r="T6" s="11"/>
      <c r="U6" s="12"/>
      <c r="V6" s="12"/>
    </row>
    <row r="7" spans="1:22" ht="25.5">
      <c r="A7" s="236" t="s">
        <v>258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11"/>
      <c r="S7" s="11"/>
      <c r="T7" s="11"/>
      <c r="U7" s="9"/>
      <c r="V7" s="9"/>
    </row>
    <row r="8" spans="1:22" ht="26.25">
      <c r="A8" s="10"/>
      <c r="B8" s="13"/>
      <c r="C8" s="14"/>
      <c r="D8" s="15"/>
      <c r="E8" s="16"/>
      <c r="F8" s="17"/>
      <c r="G8" s="15"/>
      <c r="H8" s="15"/>
      <c r="I8" s="15"/>
      <c r="J8" s="15"/>
      <c r="K8" s="15"/>
      <c r="L8" s="15"/>
      <c r="M8" s="16"/>
      <c r="N8" s="15"/>
      <c r="O8" s="15"/>
      <c r="P8" s="16"/>
      <c r="Q8" s="15"/>
      <c r="R8" s="18"/>
      <c r="S8" s="18"/>
      <c r="T8" s="18"/>
      <c r="U8" s="9"/>
      <c r="V8" s="9"/>
    </row>
    <row r="9" spans="1:22" ht="26.25">
      <c r="A9" s="239" t="s">
        <v>3</v>
      </c>
      <c r="B9" s="240"/>
      <c r="C9" s="240"/>
      <c r="D9" s="240"/>
      <c r="E9" s="240"/>
      <c r="F9" s="240"/>
      <c r="G9" s="240"/>
      <c r="H9" s="240"/>
      <c r="I9" s="19"/>
      <c r="J9" s="19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</row>
    <row r="10" spans="1:22" ht="15" customHeight="1">
      <c r="A10" s="238" t="s">
        <v>4</v>
      </c>
      <c r="B10" s="194" t="s">
        <v>5</v>
      </c>
      <c r="C10" s="194" t="s">
        <v>6</v>
      </c>
      <c r="D10" s="194" t="s">
        <v>7</v>
      </c>
      <c r="E10" s="179" t="s">
        <v>8</v>
      </c>
      <c r="F10" s="179" t="s">
        <v>9</v>
      </c>
      <c r="G10" s="179" t="s">
        <v>10</v>
      </c>
      <c r="H10" s="195" t="s">
        <v>11</v>
      </c>
      <c r="I10" s="21"/>
      <c r="J10" s="21"/>
      <c r="K10" s="21"/>
      <c r="L10" s="21"/>
      <c r="M10" s="22"/>
      <c r="N10" s="21"/>
      <c r="O10" s="21"/>
      <c r="P10" s="21"/>
      <c r="Q10" s="21"/>
      <c r="R10" s="21"/>
      <c r="S10" s="21"/>
      <c r="T10" s="21"/>
      <c r="U10" s="21"/>
      <c r="V10" s="21"/>
    </row>
    <row r="11" spans="1:22" ht="60.75" customHeight="1">
      <c r="A11" s="225"/>
      <c r="B11" s="178"/>
      <c r="C11" s="178"/>
      <c r="D11" s="178"/>
      <c r="E11" s="178"/>
      <c r="F11" s="178"/>
      <c r="G11" s="178"/>
      <c r="H11" s="196"/>
      <c r="I11" s="21"/>
      <c r="J11" s="197" t="s">
        <v>259</v>
      </c>
      <c r="K11" s="198"/>
      <c r="L11" s="198"/>
      <c r="M11" s="198"/>
      <c r="N11" s="198"/>
      <c r="O11" s="198"/>
      <c r="P11" s="198"/>
      <c r="Q11" s="199"/>
      <c r="R11" s="21"/>
      <c r="S11" s="21"/>
      <c r="T11" s="21"/>
      <c r="U11" s="21"/>
      <c r="V11" s="21"/>
    </row>
    <row r="12" spans="1:22" ht="26.25">
      <c r="A12" s="23" t="s">
        <v>12</v>
      </c>
      <c r="B12" s="24">
        <v>40</v>
      </c>
      <c r="C12" s="24">
        <v>0</v>
      </c>
      <c r="D12" s="24">
        <v>0</v>
      </c>
      <c r="E12" s="24">
        <v>1</v>
      </c>
      <c r="F12" s="24">
        <v>0</v>
      </c>
      <c r="G12" s="24">
        <v>11</v>
      </c>
      <c r="H12" s="25">
        <f t="shared" ref="H12" si="0">B12+C12+D12+E12+F12+G12</f>
        <v>52</v>
      </c>
      <c r="I12" s="21"/>
      <c r="J12" s="26" t="s">
        <v>13</v>
      </c>
      <c r="K12" s="27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2" ht="26.25">
      <c r="A13" s="28" t="s">
        <v>14</v>
      </c>
      <c r="B13" s="29">
        <v>17</v>
      </c>
      <c r="C13" s="29">
        <v>8</v>
      </c>
      <c r="D13" s="29">
        <v>13</v>
      </c>
      <c r="E13" s="29">
        <v>2</v>
      </c>
      <c r="F13" s="29">
        <v>1</v>
      </c>
      <c r="G13" s="29">
        <v>2</v>
      </c>
      <c r="H13" s="25">
        <f>SUM(B13:G13)</f>
        <v>43</v>
      </c>
      <c r="I13" s="21"/>
      <c r="J13" s="26" t="s">
        <v>15</v>
      </c>
      <c r="K13" s="27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22" ht="26.25">
      <c r="A14" s="30" t="s">
        <v>16</v>
      </c>
      <c r="B14" s="31">
        <f t="shared" ref="B14:G14" si="1">SUM(B12:B13)</f>
        <v>57</v>
      </c>
      <c r="C14" s="31">
        <f t="shared" si="1"/>
        <v>8</v>
      </c>
      <c r="D14" s="31">
        <v>13</v>
      </c>
      <c r="E14" s="31">
        <f t="shared" si="1"/>
        <v>3</v>
      </c>
      <c r="F14" s="31">
        <f t="shared" si="1"/>
        <v>1</v>
      </c>
      <c r="G14" s="31">
        <f t="shared" si="1"/>
        <v>13</v>
      </c>
      <c r="H14" s="31">
        <f>SUM(B14:G14)</f>
        <v>95</v>
      </c>
      <c r="I14" s="21"/>
      <c r="J14" s="32" t="s">
        <v>17</v>
      </c>
      <c r="K14" s="27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2" ht="26.25">
      <c r="A15" s="27"/>
      <c r="B15" s="27"/>
      <c r="C15" s="27"/>
      <c r="D15" s="27"/>
      <c r="E15" s="27"/>
      <c r="F15" s="27"/>
      <c r="G15" s="27"/>
      <c r="H15" s="27"/>
      <c r="I15" s="21"/>
      <c r="J15" s="26" t="s">
        <v>18</v>
      </c>
      <c r="K15" s="27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pans="1:22" ht="26.25">
      <c r="A16" s="27"/>
      <c r="B16" s="27"/>
      <c r="C16" s="27"/>
      <c r="D16" s="27"/>
      <c r="E16" s="27"/>
      <c r="F16" s="27"/>
      <c r="G16" s="27"/>
      <c r="H16" s="27"/>
      <c r="I16" s="21"/>
      <c r="J16" s="33" t="s">
        <v>19</v>
      </c>
      <c r="K16" s="27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2" ht="20.25">
      <c r="A17" s="237" t="s">
        <v>20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1"/>
      <c r="S17" s="21"/>
      <c r="T17" s="21"/>
      <c r="U17" s="21"/>
      <c r="V17" s="21"/>
    </row>
    <row r="18" spans="1:22">
      <c r="A18" s="241" t="s">
        <v>21</v>
      </c>
      <c r="B18" s="176" t="s">
        <v>22</v>
      </c>
      <c r="C18" s="182" t="s">
        <v>23</v>
      </c>
      <c r="D18" s="183"/>
      <c r="E18" s="176" t="s">
        <v>24</v>
      </c>
      <c r="F18" s="200" t="s">
        <v>25</v>
      </c>
      <c r="G18" s="201"/>
      <c r="H18" s="201"/>
      <c r="I18" s="201"/>
      <c r="J18" s="201"/>
      <c r="K18" s="201"/>
      <c r="L18" s="201"/>
      <c r="M18" s="202"/>
      <c r="N18" s="228" t="s">
        <v>26</v>
      </c>
      <c r="O18" s="229"/>
      <c r="P18" s="229"/>
      <c r="Q18" s="230"/>
      <c r="R18" s="21"/>
      <c r="S18" s="21"/>
      <c r="T18" s="21"/>
      <c r="U18" s="21"/>
      <c r="V18" s="21"/>
    </row>
    <row r="19" spans="1:22">
      <c r="A19" s="224"/>
      <c r="B19" s="177"/>
      <c r="C19" s="184"/>
      <c r="D19" s="185"/>
      <c r="E19" s="177"/>
      <c r="F19" s="180" t="s">
        <v>27</v>
      </c>
      <c r="G19" s="203" t="s">
        <v>28</v>
      </c>
      <c r="H19" s="192"/>
      <c r="I19" s="192"/>
      <c r="J19" s="192"/>
      <c r="K19" s="192"/>
      <c r="L19" s="192"/>
      <c r="M19" s="204"/>
      <c r="N19" s="231" t="s">
        <v>29</v>
      </c>
      <c r="O19" s="232"/>
      <c r="P19" s="231" t="s">
        <v>30</v>
      </c>
      <c r="Q19" s="232"/>
      <c r="R19" s="21"/>
      <c r="S19" s="21"/>
      <c r="T19" s="21"/>
      <c r="U19" s="21"/>
      <c r="V19" s="21"/>
    </row>
    <row r="20" spans="1:22" ht="46.5" customHeight="1">
      <c r="A20" s="224"/>
      <c r="B20" s="177"/>
      <c r="C20" s="184"/>
      <c r="D20" s="185"/>
      <c r="E20" s="177"/>
      <c r="F20" s="177"/>
      <c r="G20" s="203" t="s">
        <v>31</v>
      </c>
      <c r="H20" s="192"/>
      <c r="I20" s="192"/>
      <c r="J20" s="193"/>
      <c r="K20" s="214" t="s">
        <v>32</v>
      </c>
      <c r="L20" s="205" t="s">
        <v>33</v>
      </c>
      <c r="M20" s="219" t="s">
        <v>34</v>
      </c>
      <c r="N20" s="233" t="s">
        <v>35</v>
      </c>
      <c r="O20" s="226" t="s">
        <v>36</v>
      </c>
      <c r="P20" s="223" t="s">
        <v>37</v>
      </c>
      <c r="Q20" s="226" t="s">
        <v>38</v>
      </c>
      <c r="R20" s="21"/>
      <c r="S20" s="21"/>
      <c r="T20" s="21"/>
      <c r="U20" s="21"/>
      <c r="V20" s="21"/>
    </row>
    <row r="21" spans="1:22" ht="15.75" customHeight="1">
      <c r="A21" s="224"/>
      <c r="B21" s="177"/>
      <c r="C21" s="184"/>
      <c r="D21" s="185"/>
      <c r="E21" s="177"/>
      <c r="F21" s="177"/>
      <c r="G21" s="180" t="s">
        <v>39</v>
      </c>
      <c r="H21" s="206" t="s">
        <v>40</v>
      </c>
      <c r="I21" s="193"/>
      <c r="J21" s="34"/>
      <c r="K21" s="215"/>
      <c r="L21" s="177"/>
      <c r="M21" s="220"/>
      <c r="N21" s="224"/>
      <c r="O21" s="227"/>
      <c r="P21" s="224"/>
      <c r="Q21" s="227"/>
      <c r="R21" s="21"/>
      <c r="S21" s="21"/>
      <c r="T21" s="21"/>
      <c r="U21" s="21"/>
      <c r="V21" s="21"/>
    </row>
    <row r="22" spans="1:22" ht="15" customHeight="1">
      <c r="A22" s="224"/>
      <c r="B22" s="177"/>
      <c r="C22" s="186"/>
      <c r="D22" s="187"/>
      <c r="E22" s="177"/>
      <c r="F22" s="177"/>
      <c r="G22" s="177"/>
      <c r="H22" s="180" t="s">
        <v>41</v>
      </c>
      <c r="I22" s="205" t="s">
        <v>42</v>
      </c>
      <c r="J22" s="205" t="s">
        <v>43</v>
      </c>
      <c r="K22" s="215"/>
      <c r="L22" s="177"/>
      <c r="M22" s="220"/>
      <c r="N22" s="224"/>
      <c r="O22" s="227"/>
      <c r="P22" s="224"/>
      <c r="Q22" s="227"/>
      <c r="R22" s="21"/>
      <c r="S22" s="21"/>
      <c r="T22" s="21"/>
      <c r="U22" s="21"/>
      <c r="V22" s="21"/>
    </row>
    <row r="23" spans="1:22" ht="86.25" customHeight="1">
      <c r="A23" s="225"/>
      <c r="B23" s="178"/>
      <c r="C23" s="35" t="s">
        <v>44</v>
      </c>
      <c r="D23" s="35" t="s">
        <v>45</v>
      </c>
      <c r="E23" s="178"/>
      <c r="F23" s="178"/>
      <c r="G23" s="181"/>
      <c r="H23" s="181"/>
      <c r="I23" s="181"/>
      <c r="J23" s="181"/>
      <c r="K23" s="216"/>
      <c r="L23" s="178"/>
      <c r="M23" s="221"/>
      <c r="N23" s="225"/>
      <c r="O23" s="196"/>
      <c r="P23" s="225"/>
      <c r="Q23" s="196"/>
      <c r="R23" s="21"/>
      <c r="S23" s="21"/>
      <c r="T23" s="21"/>
      <c r="U23" s="21"/>
      <c r="V23" s="21"/>
    </row>
    <row r="24" spans="1:22" ht="15.75" customHeight="1">
      <c r="A24" s="36">
        <v>1</v>
      </c>
      <c r="B24" s="37" t="s">
        <v>46</v>
      </c>
      <c r="C24" s="37" t="s">
        <v>47</v>
      </c>
      <c r="D24" s="38">
        <v>4</v>
      </c>
      <c r="E24" s="38">
        <v>5</v>
      </c>
      <c r="F24" s="37" t="s">
        <v>48</v>
      </c>
      <c r="G24" s="39">
        <v>7</v>
      </c>
      <c r="H24" s="40" t="s">
        <v>49</v>
      </c>
      <c r="I24" s="39">
        <v>9</v>
      </c>
      <c r="J24" s="39"/>
      <c r="K24" s="38">
        <v>10</v>
      </c>
      <c r="L24" s="37" t="s">
        <v>50</v>
      </c>
      <c r="M24" s="41">
        <v>12</v>
      </c>
      <c r="N24" s="42" t="s">
        <v>51</v>
      </c>
      <c r="O24" s="43">
        <v>14</v>
      </c>
      <c r="P24" s="42" t="s">
        <v>52</v>
      </c>
      <c r="Q24" s="43">
        <v>16</v>
      </c>
      <c r="R24" s="44"/>
      <c r="S24" s="44"/>
      <c r="T24" s="44"/>
      <c r="U24" s="44"/>
      <c r="V24" s="44"/>
    </row>
    <row r="25" spans="1:22" ht="32.25" customHeight="1">
      <c r="A25" s="45" t="s">
        <v>53</v>
      </c>
      <c r="B25" s="46" t="s">
        <v>54</v>
      </c>
      <c r="C25" s="47" t="s">
        <v>55</v>
      </c>
      <c r="D25" s="47" t="s">
        <v>56</v>
      </c>
      <c r="E25" s="48">
        <f t="shared" ref="E25:Q25" si="2">E26</f>
        <v>1476</v>
      </c>
      <c r="F25" s="48">
        <f t="shared" si="2"/>
        <v>0</v>
      </c>
      <c r="G25" s="48">
        <f t="shared" si="2"/>
        <v>1404</v>
      </c>
      <c r="H25" s="48">
        <f t="shared" si="2"/>
        <v>815</v>
      </c>
      <c r="I25" s="48">
        <f t="shared" si="2"/>
        <v>589</v>
      </c>
      <c r="J25" s="48">
        <f t="shared" si="2"/>
        <v>211</v>
      </c>
      <c r="K25" s="48">
        <f t="shared" si="2"/>
        <v>0</v>
      </c>
      <c r="L25" s="48">
        <f t="shared" si="2"/>
        <v>54</v>
      </c>
      <c r="M25" s="48">
        <f t="shared" si="2"/>
        <v>18</v>
      </c>
      <c r="N25" s="48">
        <f t="shared" si="2"/>
        <v>568</v>
      </c>
      <c r="O25" s="48">
        <f t="shared" si="2"/>
        <v>774</v>
      </c>
      <c r="P25" s="48">
        <f t="shared" si="2"/>
        <v>62</v>
      </c>
      <c r="Q25" s="48">
        <f t="shared" si="2"/>
        <v>0</v>
      </c>
      <c r="R25" s="21"/>
      <c r="S25" s="21"/>
      <c r="T25" s="21"/>
      <c r="U25" s="21"/>
      <c r="V25" s="21"/>
    </row>
    <row r="26" spans="1:22" ht="50.25" customHeight="1">
      <c r="A26" s="49" t="s">
        <v>57</v>
      </c>
      <c r="B26" s="50" t="s">
        <v>58</v>
      </c>
      <c r="C26" s="51" t="s">
        <v>55</v>
      </c>
      <c r="D26" s="51" t="s">
        <v>59</v>
      </c>
      <c r="E26" s="48">
        <f t="shared" ref="E26:Q26" si="3">SUM(E27:E40)</f>
        <v>1476</v>
      </c>
      <c r="F26" s="48">
        <f t="shared" si="3"/>
        <v>0</v>
      </c>
      <c r="G26" s="48">
        <f>SUM(G27:G40)</f>
        <v>1404</v>
      </c>
      <c r="H26" s="48">
        <f t="shared" si="3"/>
        <v>815</v>
      </c>
      <c r="I26" s="48">
        <f t="shared" si="3"/>
        <v>589</v>
      </c>
      <c r="J26" s="48">
        <f t="shared" si="3"/>
        <v>211</v>
      </c>
      <c r="K26" s="48">
        <f t="shared" si="3"/>
        <v>0</v>
      </c>
      <c r="L26" s="48">
        <f t="shared" si="3"/>
        <v>54</v>
      </c>
      <c r="M26" s="48">
        <f t="shared" si="3"/>
        <v>18</v>
      </c>
      <c r="N26" s="48">
        <f t="shared" si="3"/>
        <v>568</v>
      </c>
      <c r="O26" s="48">
        <f t="shared" si="3"/>
        <v>774</v>
      </c>
      <c r="P26" s="48">
        <f t="shared" si="3"/>
        <v>62</v>
      </c>
      <c r="Q26" s="52">
        <f t="shared" si="3"/>
        <v>0</v>
      </c>
      <c r="R26" s="21"/>
      <c r="S26" s="21"/>
      <c r="T26" s="21"/>
      <c r="U26" s="21"/>
      <c r="V26" s="21"/>
    </row>
    <row r="27" spans="1:22" ht="22.5" customHeight="1">
      <c r="A27" s="53" t="s">
        <v>60</v>
      </c>
      <c r="B27" s="54" t="s">
        <v>61</v>
      </c>
      <c r="C27" s="55"/>
      <c r="D27" s="55" t="s">
        <v>46</v>
      </c>
      <c r="E27" s="56">
        <f>SUM(G27,L27:M27)</f>
        <v>94</v>
      </c>
      <c r="F27" s="56"/>
      <c r="G27" s="57">
        <f>SUM(H27:I27)</f>
        <v>78</v>
      </c>
      <c r="H27" s="58">
        <v>42</v>
      </c>
      <c r="I27" s="58">
        <v>36</v>
      </c>
      <c r="J27" s="58">
        <v>12</v>
      </c>
      <c r="K27" s="56"/>
      <c r="L27" s="59">
        <v>10</v>
      </c>
      <c r="M27" s="59">
        <v>6</v>
      </c>
      <c r="N27" s="60">
        <v>34</v>
      </c>
      <c r="O27" s="59">
        <v>44</v>
      </c>
      <c r="P27" s="61"/>
      <c r="Q27" s="56"/>
      <c r="R27" s="62"/>
      <c r="S27" s="62"/>
      <c r="T27" s="62"/>
      <c r="U27" s="62"/>
      <c r="V27" s="62"/>
    </row>
    <row r="28" spans="1:22" ht="22.5" customHeight="1">
      <c r="A28" s="53" t="s">
        <v>62</v>
      </c>
      <c r="B28" s="63" t="s">
        <v>63</v>
      </c>
      <c r="C28" s="64" t="s">
        <v>46</v>
      </c>
      <c r="D28" s="64"/>
      <c r="E28" s="56">
        <f t="shared" ref="E28:E40" si="4">SUM(G28,L28:M28)</f>
        <v>117</v>
      </c>
      <c r="F28" s="58"/>
      <c r="G28" s="57">
        <f t="shared" ref="G28:G39" si="5">SUM(H28:I28)</f>
        <v>117</v>
      </c>
      <c r="H28" s="58">
        <v>72</v>
      </c>
      <c r="I28" s="58">
        <v>45</v>
      </c>
      <c r="J28" s="58">
        <v>4</v>
      </c>
      <c r="K28" s="58"/>
      <c r="L28" s="65"/>
      <c r="M28" s="65"/>
      <c r="N28" s="66">
        <v>51</v>
      </c>
      <c r="O28" s="65">
        <v>66</v>
      </c>
      <c r="P28" s="67"/>
      <c r="Q28" s="58"/>
      <c r="R28" s="62"/>
      <c r="S28" s="62"/>
      <c r="T28" s="62"/>
      <c r="U28" s="62"/>
      <c r="V28" s="62"/>
    </row>
    <row r="29" spans="1:22" ht="22.5" customHeight="1">
      <c r="A29" s="53" t="s">
        <v>64</v>
      </c>
      <c r="B29" s="54" t="s">
        <v>65</v>
      </c>
      <c r="C29" s="64"/>
      <c r="D29" s="64" t="s">
        <v>46</v>
      </c>
      <c r="E29" s="56">
        <f t="shared" si="4"/>
        <v>233</v>
      </c>
      <c r="F29" s="58"/>
      <c r="G29" s="57">
        <f t="shared" si="5"/>
        <v>217</v>
      </c>
      <c r="H29" s="58">
        <v>165</v>
      </c>
      <c r="I29" s="58">
        <v>52</v>
      </c>
      <c r="J29" s="58">
        <v>26</v>
      </c>
      <c r="K29" s="58"/>
      <c r="L29" s="65">
        <v>10</v>
      </c>
      <c r="M29" s="65">
        <v>6</v>
      </c>
      <c r="N29" s="66">
        <v>85</v>
      </c>
      <c r="O29" s="65">
        <v>132</v>
      </c>
      <c r="P29" s="67"/>
      <c r="Q29" s="58"/>
      <c r="R29" s="62"/>
      <c r="S29" s="62"/>
      <c r="T29" s="62"/>
      <c r="U29" s="62"/>
      <c r="V29" s="62"/>
    </row>
    <row r="30" spans="1:22" ht="22.5" customHeight="1">
      <c r="A30" s="53" t="s">
        <v>66</v>
      </c>
      <c r="B30" s="63" t="s">
        <v>67</v>
      </c>
      <c r="C30" s="64" t="s">
        <v>46</v>
      </c>
      <c r="D30" s="64"/>
      <c r="E30" s="56">
        <f t="shared" si="4"/>
        <v>117</v>
      </c>
      <c r="F30" s="58"/>
      <c r="G30" s="57">
        <f t="shared" si="5"/>
        <v>117</v>
      </c>
      <c r="H30" s="58">
        <v>83</v>
      </c>
      <c r="I30" s="58">
        <v>34</v>
      </c>
      <c r="J30" s="58">
        <v>0</v>
      </c>
      <c r="K30" s="58"/>
      <c r="L30" s="65"/>
      <c r="M30" s="65"/>
      <c r="N30" s="66">
        <v>51</v>
      </c>
      <c r="O30" s="65">
        <v>66</v>
      </c>
      <c r="P30" s="67"/>
      <c r="Q30" s="58"/>
      <c r="R30" s="62"/>
      <c r="S30" s="62"/>
      <c r="T30" s="62"/>
      <c r="U30" s="62"/>
      <c r="V30" s="62"/>
    </row>
    <row r="31" spans="1:22" ht="22.5" customHeight="1">
      <c r="A31" s="53" t="s">
        <v>68</v>
      </c>
      <c r="B31" s="63" t="s">
        <v>69</v>
      </c>
      <c r="C31" s="64" t="s">
        <v>46</v>
      </c>
      <c r="D31" s="64"/>
      <c r="E31" s="56">
        <f t="shared" si="4"/>
        <v>144</v>
      </c>
      <c r="F31" s="58"/>
      <c r="G31" s="57">
        <f t="shared" si="5"/>
        <v>144</v>
      </c>
      <c r="H31" s="58">
        <v>58</v>
      </c>
      <c r="I31" s="58">
        <v>86</v>
      </c>
      <c r="J31" s="58">
        <v>39</v>
      </c>
      <c r="K31" s="58"/>
      <c r="L31" s="65"/>
      <c r="M31" s="65"/>
      <c r="N31" s="66">
        <v>34</v>
      </c>
      <c r="O31" s="65">
        <v>110</v>
      </c>
      <c r="P31" s="67"/>
      <c r="Q31" s="58"/>
      <c r="R31" s="62"/>
      <c r="S31" s="62"/>
      <c r="T31" s="62"/>
      <c r="U31" s="62"/>
      <c r="V31" s="62"/>
    </row>
    <row r="32" spans="1:22" ht="22.5" customHeight="1">
      <c r="A32" s="53" t="s">
        <v>70</v>
      </c>
      <c r="B32" s="63" t="s">
        <v>71</v>
      </c>
      <c r="C32" s="64"/>
      <c r="D32" s="64" t="s">
        <v>46</v>
      </c>
      <c r="E32" s="56">
        <f t="shared" si="4"/>
        <v>133</v>
      </c>
      <c r="F32" s="58"/>
      <c r="G32" s="57">
        <f t="shared" si="5"/>
        <v>117</v>
      </c>
      <c r="H32" s="58">
        <v>89</v>
      </c>
      <c r="I32" s="58">
        <v>28</v>
      </c>
      <c r="J32" s="58">
        <v>28</v>
      </c>
      <c r="K32" s="58"/>
      <c r="L32" s="65">
        <v>10</v>
      </c>
      <c r="M32" s="65">
        <v>6</v>
      </c>
      <c r="N32" s="66">
        <v>51</v>
      </c>
      <c r="O32" s="65">
        <v>66</v>
      </c>
      <c r="P32" s="67"/>
      <c r="Q32" s="58"/>
      <c r="R32" s="62"/>
      <c r="S32" s="62"/>
      <c r="T32" s="62"/>
      <c r="U32" s="62"/>
      <c r="V32" s="62"/>
    </row>
    <row r="33" spans="1:22" ht="22.5" customHeight="1">
      <c r="A33" s="53" t="s">
        <v>72</v>
      </c>
      <c r="B33" s="63" t="s">
        <v>73</v>
      </c>
      <c r="C33" s="64" t="s">
        <v>46</v>
      </c>
      <c r="D33" s="64"/>
      <c r="E33" s="56">
        <f t="shared" si="4"/>
        <v>78</v>
      </c>
      <c r="F33" s="58"/>
      <c r="G33" s="57">
        <f t="shared" si="5"/>
        <v>78</v>
      </c>
      <c r="H33" s="58">
        <v>38</v>
      </c>
      <c r="I33" s="58">
        <v>40</v>
      </c>
      <c r="J33" s="58">
        <v>12</v>
      </c>
      <c r="K33" s="58"/>
      <c r="L33" s="65"/>
      <c r="M33" s="65"/>
      <c r="N33" s="66">
        <v>34</v>
      </c>
      <c r="O33" s="65">
        <v>44</v>
      </c>
      <c r="P33" s="67"/>
      <c r="Q33" s="58"/>
      <c r="R33" s="62"/>
      <c r="S33" s="62"/>
      <c r="T33" s="62"/>
      <c r="U33" s="62"/>
      <c r="V33" s="62"/>
    </row>
    <row r="34" spans="1:22" ht="22.5" customHeight="1">
      <c r="A34" s="53" t="s">
        <v>74</v>
      </c>
      <c r="B34" s="63" t="s">
        <v>75</v>
      </c>
      <c r="C34" s="64" t="s">
        <v>46</v>
      </c>
      <c r="D34" s="64"/>
      <c r="E34" s="56">
        <f t="shared" si="4"/>
        <v>34</v>
      </c>
      <c r="F34" s="58"/>
      <c r="G34" s="57">
        <f t="shared" si="5"/>
        <v>34</v>
      </c>
      <c r="H34" s="58">
        <v>22</v>
      </c>
      <c r="I34" s="58">
        <v>12</v>
      </c>
      <c r="J34" s="58">
        <v>6</v>
      </c>
      <c r="K34" s="58"/>
      <c r="L34" s="65"/>
      <c r="M34" s="65"/>
      <c r="N34" s="66"/>
      <c r="O34" s="65">
        <v>34</v>
      </c>
      <c r="P34" s="67"/>
      <c r="Q34" s="58"/>
      <c r="R34" s="62"/>
      <c r="S34" s="62"/>
      <c r="T34" s="62"/>
      <c r="U34" s="62"/>
      <c r="V34" s="62"/>
    </row>
    <row r="35" spans="1:22" ht="22.5" customHeight="1">
      <c r="A35" s="53" t="s">
        <v>76</v>
      </c>
      <c r="B35" s="63" t="s">
        <v>77</v>
      </c>
      <c r="C35" s="64" t="s">
        <v>47</v>
      </c>
      <c r="D35" s="64"/>
      <c r="E35" s="56">
        <f t="shared" si="4"/>
        <v>117</v>
      </c>
      <c r="F35" s="58"/>
      <c r="G35" s="57">
        <f t="shared" si="5"/>
        <v>117</v>
      </c>
      <c r="H35" s="58">
        <v>81</v>
      </c>
      <c r="I35" s="58">
        <v>36</v>
      </c>
      <c r="J35" s="58">
        <v>6</v>
      </c>
      <c r="K35" s="58"/>
      <c r="L35" s="65"/>
      <c r="M35" s="65"/>
      <c r="N35" s="66">
        <v>51</v>
      </c>
      <c r="O35" s="65">
        <v>26</v>
      </c>
      <c r="P35" s="67">
        <v>40</v>
      </c>
      <c r="Q35" s="58"/>
      <c r="R35" s="62"/>
      <c r="S35" s="62"/>
      <c r="T35" s="62"/>
      <c r="U35" s="62"/>
      <c r="V35" s="62"/>
    </row>
    <row r="36" spans="1:22" ht="22.5" customHeight="1">
      <c r="A36" s="53" t="s">
        <v>78</v>
      </c>
      <c r="B36" s="63" t="s">
        <v>79</v>
      </c>
      <c r="C36" s="64" t="s">
        <v>47</v>
      </c>
      <c r="D36" s="64"/>
      <c r="E36" s="56">
        <f t="shared" si="4"/>
        <v>112</v>
      </c>
      <c r="F36" s="58"/>
      <c r="G36" s="57">
        <f t="shared" si="5"/>
        <v>112</v>
      </c>
      <c r="H36" s="58">
        <v>78</v>
      </c>
      <c r="I36" s="58">
        <v>34</v>
      </c>
      <c r="J36" s="58">
        <v>12</v>
      </c>
      <c r="K36" s="58"/>
      <c r="L36" s="65"/>
      <c r="M36" s="65"/>
      <c r="N36" s="66">
        <v>34</v>
      </c>
      <c r="O36" s="65">
        <v>56</v>
      </c>
      <c r="P36" s="67">
        <v>22</v>
      </c>
      <c r="Q36" s="58"/>
      <c r="R36" s="62"/>
      <c r="S36" s="62"/>
      <c r="T36" s="62"/>
      <c r="U36" s="62"/>
      <c r="V36" s="62"/>
    </row>
    <row r="37" spans="1:22" ht="22.5" customHeight="1">
      <c r="A37" s="53" t="s">
        <v>80</v>
      </c>
      <c r="B37" s="63" t="s">
        <v>81</v>
      </c>
      <c r="C37" s="64" t="s">
        <v>46</v>
      </c>
      <c r="D37" s="64"/>
      <c r="E37" s="56">
        <f t="shared" si="4"/>
        <v>44</v>
      </c>
      <c r="F37" s="58"/>
      <c r="G37" s="57">
        <f t="shared" si="5"/>
        <v>44</v>
      </c>
      <c r="H37" s="58">
        <v>26</v>
      </c>
      <c r="I37" s="58">
        <v>18</v>
      </c>
      <c r="J37" s="58">
        <v>8</v>
      </c>
      <c r="K37" s="58"/>
      <c r="L37" s="65"/>
      <c r="M37" s="65"/>
      <c r="N37" s="66">
        <v>24</v>
      </c>
      <c r="O37" s="65">
        <v>20</v>
      </c>
      <c r="P37" s="67"/>
      <c r="Q37" s="58"/>
      <c r="R37" s="62"/>
      <c r="S37" s="62"/>
      <c r="T37" s="62"/>
      <c r="U37" s="62"/>
      <c r="V37" s="62"/>
    </row>
    <row r="38" spans="1:22" ht="22.5" customHeight="1">
      <c r="A38" s="53" t="s">
        <v>82</v>
      </c>
      <c r="B38" s="63" t="s">
        <v>83</v>
      </c>
      <c r="C38" s="64" t="s">
        <v>84</v>
      </c>
      <c r="D38" s="64"/>
      <c r="E38" s="56">
        <f t="shared" si="4"/>
        <v>117</v>
      </c>
      <c r="F38" s="58"/>
      <c r="G38" s="57">
        <f t="shared" si="5"/>
        <v>117</v>
      </c>
      <c r="H38" s="58">
        <v>5</v>
      </c>
      <c r="I38" s="58">
        <v>112</v>
      </c>
      <c r="J38" s="58">
        <v>36</v>
      </c>
      <c r="K38" s="58"/>
      <c r="L38" s="65"/>
      <c r="M38" s="65"/>
      <c r="N38" s="66">
        <v>51</v>
      </c>
      <c r="O38" s="65">
        <v>66</v>
      </c>
      <c r="P38" s="67"/>
      <c r="Q38" s="58"/>
      <c r="R38" s="62"/>
      <c r="S38" s="62"/>
      <c r="T38" s="62"/>
      <c r="U38" s="62"/>
      <c r="V38" s="62"/>
    </row>
    <row r="39" spans="1:22" ht="31.5" customHeight="1">
      <c r="A39" s="53" t="s">
        <v>85</v>
      </c>
      <c r="B39" s="63" t="s">
        <v>86</v>
      </c>
      <c r="C39" s="64" t="s">
        <v>46</v>
      </c>
      <c r="D39" s="64"/>
      <c r="E39" s="56">
        <f t="shared" si="4"/>
        <v>78</v>
      </c>
      <c r="F39" s="58"/>
      <c r="G39" s="57">
        <f t="shared" si="5"/>
        <v>78</v>
      </c>
      <c r="H39" s="58">
        <v>56</v>
      </c>
      <c r="I39" s="58">
        <v>22</v>
      </c>
      <c r="J39" s="58">
        <v>22</v>
      </c>
      <c r="K39" s="58"/>
      <c r="L39" s="65"/>
      <c r="M39" s="65"/>
      <c r="N39" s="66">
        <v>34</v>
      </c>
      <c r="O39" s="65">
        <v>44</v>
      </c>
      <c r="P39" s="67"/>
      <c r="Q39" s="58"/>
      <c r="R39" s="62"/>
      <c r="S39" s="62"/>
      <c r="T39" s="62"/>
      <c r="U39" s="62"/>
      <c r="V39" s="62"/>
    </row>
    <row r="40" spans="1:22" ht="64.5" customHeight="1">
      <c r="A40" s="68" t="s">
        <v>253</v>
      </c>
      <c r="B40" s="160" t="s">
        <v>252</v>
      </c>
      <c r="C40" s="70" t="s">
        <v>87</v>
      </c>
      <c r="D40" s="71"/>
      <c r="E40" s="56">
        <f t="shared" si="4"/>
        <v>58</v>
      </c>
      <c r="F40" s="72"/>
      <c r="G40" s="57">
        <f t="shared" ref="G40" si="6">SUM(N40:Q40)</f>
        <v>34</v>
      </c>
      <c r="H40" s="58"/>
      <c r="I40" s="58">
        <v>34</v>
      </c>
      <c r="J40" s="58"/>
      <c r="K40" s="72"/>
      <c r="L40" s="73">
        <v>24</v>
      </c>
      <c r="M40" s="73"/>
      <c r="N40" s="74">
        <v>34</v>
      </c>
      <c r="O40" s="73"/>
      <c r="P40" s="75"/>
      <c r="Q40" s="72"/>
      <c r="R40" s="62"/>
      <c r="S40" s="62"/>
      <c r="T40" s="62"/>
      <c r="U40" s="62"/>
      <c r="V40" s="62"/>
    </row>
    <row r="41" spans="1:22" ht="38.25" customHeight="1">
      <c r="A41" s="76" t="s">
        <v>88</v>
      </c>
      <c r="B41" s="163" t="s">
        <v>260</v>
      </c>
      <c r="C41" s="78" t="s">
        <v>89</v>
      </c>
      <c r="D41" s="78" t="s">
        <v>90</v>
      </c>
      <c r="E41" s="79">
        <f t="shared" ref="E41:Q41" si="7">SUM(E42:E47)</f>
        <v>206</v>
      </c>
      <c r="F41" s="79">
        <f t="shared" si="7"/>
        <v>0</v>
      </c>
      <c r="G41" s="79">
        <f>SUM(G42:G47)</f>
        <v>206</v>
      </c>
      <c r="H41" s="79">
        <f t="shared" si="7"/>
        <v>92</v>
      </c>
      <c r="I41" s="79">
        <f t="shared" si="7"/>
        <v>114</v>
      </c>
      <c r="J41" s="79">
        <f t="shared" si="7"/>
        <v>114</v>
      </c>
      <c r="K41" s="79">
        <f t="shared" si="7"/>
        <v>0</v>
      </c>
      <c r="L41" s="79">
        <f t="shared" si="7"/>
        <v>0</v>
      </c>
      <c r="M41" s="79">
        <f t="shared" si="7"/>
        <v>0</v>
      </c>
      <c r="N41" s="79">
        <f t="shared" si="7"/>
        <v>0</v>
      </c>
      <c r="O41" s="79">
        <f t="shared" si="7"/>
        <v>32</v>
      </c>
      <c r="P41" s="79">
        <f t="shared" si="7"/>
        <v>174</v>
      </c>
      <c r="Q41" s="80">
        <f t="shared" si="7"/>
        <v>0</v>
      </c>
      <c r="R41" s="62"/>
      <c r="S41" s="62"/>
      <c r="T41" s="62"/>
      <c r="U41" s="62"/>
      <c r="V41" s="62"/>
    </row>
    <row r="42" spans="1:22" ht="21.75" customHeight="1">
      <c r="A42" s="53" t="s">
        <v>91</v>
      </c>
      <c r="B42" s="54" t="s">
        <v>92</v>
      </c>
      <c r="C42" s="81" t="s">
        <v>47</v>
      </c>
      <c r="D42" s="55"/>
      <c r="E42" s="56">
        <f t="shared" ref="E42:E47" si="8">SUM(F42:G42)+L42+M42</f>
        <v>32</v>
      </c>
      <c r="F42" s="56"/>
      <c r="G42" s="56">
        <f>SUM(H42:I42)</f>
        <v>32</v>
      </c>
      <c r="H42" s="56">
        <v>26</v>
      </c>
      <c r="I42" s="56">
        <v>6</v>
      </c>
      <c r="J42" s="56">
        <v>6</v>
      </c>
      <c r="K42" s="56"/>
      <c r="L42" s="56"/>
      <c r="M42" s="82"/>
      <c r="N42" s="56"/>
      <c r="O42" s="56"/>
      <c r="P42" s="56">
        <v>32</v>
      </c>
      <c r="Q42" s="56"/>
      <c r="R42" s="62"/>
      <c r="S42" s="62"/>
      <c r="T42" s="62"/>
      <c r="U42" s="62"/>
      <c r="V42" s="62"/>
    </row>
    <row r="43" spans="1:22" ht="28.5" customHeight="1">
      <c r="A43" s="53" t="s">
        <v>93</v>
      </c>
      <c r="B43" s="63" t="s">
        <v>94</v>
      </c>
      <c r="C43" s="81" t="s">
        <v>46</v>
      </c>
      <c r="D43" s="64"/>
      <c r="E43" s="56">
        <f t="shared" si="8"/>
        <v>32</v>
      </c>
      <c r="F43" s="58"/>
      <c r="G43" s="56">
        <f t="shared" ref="G43:G47" si="9">SUM(H43:I43)</f>
        <v>32</v>
      </c>
      <c r="H43" s="58">
        <v>2</v>
      </c>
      <c r="I43" s="58">
        <v>30</v>
      </c>
      <c r="J43" s="58">
        <v>30</v>
      </c>
      <c r="K43" s="83"/>
      <c r="L43" s="58"/>
      <c r="M43" s="84"/>
      <c r="N43" s="58"/>
      <c r="O43" s="58">
        <v>32</v>
      </c>
      <c r="P43" s="58"/>
      <c r="Q43" s="58"/>
      <c r="R43" s="62"/>
      <c r="S43" s="62"/>
      <c r="T43" s="62"/>
      <c r="U43" s="62"/>
      <c r="V43" s="62"/>
    </row>
    <row r="44" spans="1:22" ht="27" customHeight="1">
      <c r="A44" s="53" t="s">
        <v>95</v>
      </c>
      <c r="B44" s="63" t="s">
        <v>96</v>
      </c>
      <c r="C44" s="81" t="s">
        <v>47</v>
      </c>
      <c r="D44" s="64"/>
      <c r="E44" s="56">
        <f t="shared" si="8"/>
        <v>46</v>
      </c>
      <c r="F44" s="58"/>
      <c r="G44" s="56">
        <f t="shared" si="9"/>
        <v>46</v>
      </c>
      <c r="H44" s="58">
        <v>16</v>
      </c>
      <c r="I44" s="58">
        <v>30</v>
      </c>
      <c r="J44" s="58">
        <v>30</v>
      </c>
      <c r="K44" s="83"/>
      <c r="L44" s="58"/>
      <c r="M44" s="84"/>
      <c r="N44" s="58"/>
      <c r="O44" s="58"/>
      <c r="P44" s="58">
        <v>46</v>
      </c>
      <c r="Q44" s="58"/>
      <c r="R44" s="62"/>
      <c r="S44" s="62"/>
      <c r="T44" s="62"/>
      <c r="U44" s="62"/>
      <c r="V44" s="62"/>
    </row>
    <row r="45" spans="1:22" ht="22.5" customHeight="1">
      <c r="A45" s="53" t="s">
        <v>97</v>
      </c>
      <c r="B45" s="63" t="s">
        <v>83</v>
      </c>
      <c r="C45" s="81" t="s">
        <v>47</v>
      </c>
      <c r="D45" s="64"/>
      <c r="E45" s="56">
        <f t="shared" si="8"/>
        <v>32</v>
      </c>
      <c r="F45" s="58"/>
      <c r="G45" s="56">
        <f t="shared" si="9"/>
        <v>32</v>
      </c>
      <c r="H45" s="58">
        <v>2</v>
      </c>
      <c r="I45" s="58">
        <v>30</v>
      </c>
      <c r="J45" s="58">
        <v>30</v>
      </c>
      <c r="K45" s="83"/>
      <c r="L45" s="58"/>
      <c r="M45" s="84"/>
      <c r="N45" s="58"/>
      <c r="O45" s="58"/>
      <c r="P45" s="58">
        <v>32</v>
      </c>
      <c r="Q45" s="58"/>
      <c r="R45" s="62"/>
      <c r="S45" s="62"/>
      <c r="T45" s="62"/>
      <c r="U45" s="62"/>
      <c r="V45" s="62"/>
    </row>
    <row r="46" spans="1:22" ht="22.5" customHeight="1">
      <c r="A46" s="53" t="s">
        <v>98</v>
      </c>
      <c r="B46" s="63" t="s">
        <v>99</v>
      </c>
      <c r="C46" s="81" t="s">
        <v>47</v>
      </c>
      <c r="D46" s="64"/>
      <c r="E46" s="56">
        <f t="shared" si="8"/>
        <v>32</v>
      </c>
      <c r="F46" s="58"/>
      <c r="G46" s="56">
        <f t="shared" si="9"/>
        <v>32</v>
      </c>
      <c r="H46" s="58">
        <v>22</v>
      </c>
      <c r="I46" s="58">
        <v>10</v>
      </c>
      <c r="J46" s="58">
        <v>10</v>
      </c>
      <c r="K46" s="83"/>
      <c r="L46" s="58"/>
      <c r="M46" s="84"/>
      <c r="N46" s="58"/>
      <c r="O46" s="58"/>
      <c r="P46" s="58">
        <v>32</v>
      </c>
      <c r="Q46" s="58"/>
      <c r="R46" s="62"/>
      <c r="S46" s="62"/>
      <c r="T46" s="62"/>
      <c r="U46" s="62"/>
      <c r="V46" s="62"/>
    </row>
    <row r="47" spans="1:22" ht="30" customHeight="1">
      <c r="A47" s="53" t="s">
        <v>100</v>
      </c>
      <c r="B47" s="63" t="s">
        <v>101</v>
      </c>
      <c r="C47" s="81" t="s">
        <v>47</v>
      </c>
      <c r="D47" s="85"/>
      <c r="E47" s="56">
        <f t="shared" si="8"/>
        <v>32</v>
      </c>
      <c r="F47" s="58"/>
      <c r="G47" s="56">
        <f t="shared" si="9"/>
        <v>32</v>
      </c>
      <c r="H47" s="58">
        <v>24</v>
      </c>
      <c r="I47" s="58">
        <v>8</v>
      </c>
      <c r="J47" s="58">
        <v>8</v>
      </c>
      <c r="K47" s="58"/>
      <c r="L47" s="58"/>
      <c r="M47" s="84"/>
      <c r="N47" s="58"/>
      <c r="O47" s="58"/>
      <c r="P47" s="58">
        <v>32</v>
      </c>
      <c r="Q47" s="58"/>
      <c r="R47" s="62"/>
      <c r="S47" s="62"/>
      <c r="T47" s="62"/>
      <c r="U47" s="62"/>
      <c r="V47" s="62"/>
    </row>
    <row r="48" spans="1:22" ht="33.75" customHeight="1">
      <c r="A48" s="76" t="s">
        <v>102</v>
      </c>
      <c r="B48" s="77" t="s">
        <v>103</v>
      </c>
      <c r="C48" s="78" t="s">
        <v>104</v>
      </c>
      <c r="D48" s="78" t="s">
        <v>257</v>
      </c>
      <c r="E48" s="79">
        <f t="shared" ref="E48:Q48" si="10">SUM(E49:E52)</f>
        <v>114</v>
      </c>
      <c r="F48" s="79">
        <f t="shared" si="10"/>
        <v>0</v>
      </c>
      <c r="G48" s="79">
        <f>SUM(G49:G52)</f>
        <v>114</v>
      </c>
      <c r="H48" s="79">
        <f t="shared" si="10"/>
        <v>54</v>
      </c>
      <c r="I48" s="79">
        <f t="shared" si="10"/>
        <v>60</v>
      </c>
      <c r="J48" s="79">
        <f t="shared" si="10"/>
        <v>56</v>
      </c>
      <c r="K48" s="79">
        <f t="shared" si="10"/>
        <v>0</v>
      </c>
      <c r="L48" s="79">
        <f t="shared" si="10"/>
        <v>0</v>
      </c>
      <c r="M48" s="79">
        <f t="shared" si="10"/>
        <v>0</v>
      </c>
      <c r="N48" s="79">
        <f t="shared" si="10"/>
        <v>44</v>
      </c>
      <c r="O48" s="79">
        <f t="shared" si="10"/>
        <v>22</v>
      </c>
      <c r="P48" s="79">
        <f t="shared" si="10"/>
        <v>48</v>
      </c>
      <c r="Q48" s="79">
        <f t="shared" si="10"/>
        <v>0</v>
      </c>
      <c r="R48" s="62"/>
      <c r="S48" s="62"/>
      <c r="T48" s="62"/>
      <c r="U48" s="62"/>
      <c r="V48" s="62"/>
    </row>
    <row r="49" spans="1:22" ht="28.5" customHeight="1">
      <c r="A49" s="53" t="s">
        <v>105</v>
      </c>
      <c r="B49" s="54" t="s">
        <v>106</v>
      </c>
      <c r="C49" s="55" t="s">
        <v>46</v>
      </c>
      <c r="D49" s="86"/>
      <c r="E49" s="56">
        <f t="shared" ref="E49:E52" si="11">SUM(F49,G49)+L49+M49</f>
        <v>42</v>
      </c>
      <c r="F49" s="56"/>
      <c r="G49" s="56">
        <f>SUM(H49:I49)</f>
        <v>42</v>
      </c>
      <c r="H49" s="56">
        <v>18</v>
      </c>
      <c r="I49" s="53">
        <v>24</v>
      </c>
      <c r="J49" s="53">
        <v>20</v>
      </c>
      <c r="K49" s="53"/>
      <c r="L49" s="53"/>
      <c r="M49" s="87"/>
      <c r="N49" s="56">
        <v>30</v>
      </c>
      <c r="O49" s="56">
        <v>12</v>
      </c>
      <c r="P49" s="56"/>
      <c r="Q49" s="56"/>
      <c r="R49" s="62"/>
      <c r="S49" s="62"/>
      <c r="T49" s="62"/>
      <c r="U49" s="62"/>
      <c r="V49" s="62"/>
    </row>
    <row r="50" spans="1:22" ht="28.5" customHeight="1">
      <c r="A50" s="53" t="s">
        <v>107</v>
      </c>
      <c r="B50" s="63" t="s">
        <v>108</v>
      </c>
      <c r="C50" s="64" t="s">
        <v>47</v>
      </c>
      <c r="D50" s="81"/>
      <c r="E50" s="56">
        <f t="shared" si="11"/>
        <v>24</v>
      </c>
      <c r="F50" s="58"/>
      <c r="G50" s="56">
        <v>24</v>
      </c>
      <c r="H50" s="58">
        <v>12</v>
      </c>
      <c r="I50" s="88">
        <v>12</v>
      </c>
      <c r="J50" s="88">
        <v>12</v>
      </c>
      <c r="K50" s="88"/>
      <c r="L50" s="88"/>
      <c r="M50" s="65"/>
      <c r="N50" s="58">
        <v>14</v>
      </c>
      <c r="O50" s="58">
        <v>10</v>
      </c>
      <c r="P50" s="58"/>
      <c r="Q50" s="58"/>
      <c r="R50" s="62"/>
      <c r="S50" s="62"/>
      <c r="T50" s="62"/>
      <c r="U50" s="62"/>
      <c r="V50" s="62"/>
    </row>
    <row r="51" spans="1:22" ht="34.5" customHeight="1">
      <c r="A51" s="53" t="s">
        <v>109</v>
      </c>
      <c r="B51" s="63" t="s">
        <v>110</v>
      </c>
      <c r="C51" s="89" t="s">
        <v>46</v>
      </c>
      <c r="D51" s="90"/>
      <c r="E51" s="56">
        <f t="shared" si="11"/>
        <v>24</v>
      </c>
      <c r="F51" s="58"/>
      <c r="G51" s="56">
        <f t="shared" ref="G51:G52" si="12">SUM(H51:I51)</f>
        <v>24</v>
      </c>
      <c r="H51" s="58">
        <v>12</v>
      </c>
      <c r="I51" s="88">
        <v>12</v>
      </c>
      <c r="J51" s="88">
        <v>12</v>
      </c>
      <c r="K51" s="88"/>
      <c r="L51" s="88"/>
      <c r="M51" s="91"/>
      <c r="N51" s="58"/>
      <c r="O51" s="58"/>
      <c r="P51" s="58">
        <v>24</v>
      </c>
      <c r="Q51" s="58"/>
      <c r="R51" s="62"/>
      <c r="S51" s="62"/>
      <c r="T51" s="62"/>
      <c r="U51" s="62"/>
      <c r="V51" s="62"/>
    </row>
    <row r="52" spans="1:22" ht="31.5" customHeight="1">
      <c r="A52" s="53" t="s">
        <v>111</v>
      </c>
      <c r="B52" s="161" t="s">
        <v>250</v>
      </c>
      <c r="C52" s="89" t="s">
        <v>87</v>
      </c>
      <c r="D52" s="90"/>
      <c r="E52" s="56">
        <f t="shared" si="11"/>
        <v>24</v>
      </c>
      <c r="F52" s="58"/>
      <c r="G52" s="56">
        <f t="shared" si="12"/>
        <v>24</v>
      </c>
      <c r="H52" s="58">
        <v>12</v>
      </c>
      <c r="I52" s="88">
        <v>12</v>
      </c>
      <c r="J52" s="88">
        <v>12</v>
      </c>
      <c r="K52" s="88"/>
      <c r="L52" s="88"/>
      <c r="M52" s="91"/>
      <c r="N52" s="58"/>
      <c r="O52" s="58"/>
      <c r="P52" s="58">
        <v>24</v>
      </c>
      <c r="Q52" s="58"/>
      <c r="R52" s="62"/>
      <c r="S52" s="62"/>
      <c r="T52" s="62"/>
      <c r="U52" s="62"/>
      <c r="V52" s="62"/>
    </row>
    <row r="53" spans="1:22" ht="37.5" customHeight="1">
      <c r="A53" s="92" t="s">
        <v>112</v>
      </c>
      <c r="B53" s="93" t="s">
        <v>113</v>
      </c>
      <c r="C53" s="94" t="s">
        <v>114</v>
      </c>
      <c r="D53" s="94" t="s">
        <v>115</v>
      </c>
      <c r="E53" s="79">
        <f t="shared" ref="E53:Q53" si="13">E54</f>
        <v>1120</v>
      </c>
      <c r="F53" s="79">
        <f t="shared" si="13"/>
        <v>0</v>
      </c>
      <c r="G53" s="79">
        <f>SUM(G55,G62,G66,G70)</f>
        <v>1084</v>
      </c>
      <c r="H53" s="79">
        <f t="shared" si="13"/>
        <v>158</v>
      </c>
      <c r="I53" s="79">
        <f t="shared" si="13"/>
        <v>170</v>
      </c>
      <c r="J53" s="79">
        <f t="shared" si="13"/>
        <v>170</v>
      </c>
      <c r="K53" s="79">
        <f t="shared" si="13"/>
        <v>756</v>
      </c>
      <c r="L53" s="79">
        <f t="shared" si="13"/>
        <v>4</v>
      </c>
      <c r="M53" s="79">
        <f t="shared" si="13"/>
        <v>32</v>
      </c>
      <c r="N53" s="79">
        <f t="shared" si="13"/>
        <v>0</v>
      </c>
      <c r="O53" s="79">
        <f t="shared" si="13"/>
        <v>0</v>
      </c>
      <c r="P53" s="79">
        <f t="shared" si="13"/>
        <v>328</v>
      </c>
      <c r="Q53" s="79">
        <f t="shared" si="13"/>
        <v>756</v>
      </c>
      <c r="R53" s="95"/>
      <c r="S53" s="95"/>
      <c r="T53" s="95"/>
      <c r="U53" s="95"/>
      <c r="V53" s="95"/>
    </row>
    <row r="54" spans="1:22" ht="37.5" customHeight="1">
      <c r="A54" s="76" t="s">
        <v>116</v>
      </c>
      <c r="B54" s="77" t="s">
        <v>117</v>
      </c>
      <c r="C54" s="175" t="s">
        <v>114</v>
      </c>
      <c r="D54" s="78" t="s">
        <v>115</v>
      </c>
      <c r="E54" s="79">
        <f t="shared" ref="E54:Q54" si="14">E55+E62+E66+E70</f>
        <v>1120</v>
      </c>
      <c r="F54" s="79">
        <f t="shared" si="14"/>
        <v>0</v>
      </c>
      <c r="G54" s="79">
        <f>SUM(G56:G61)</f>
        <v>272</v>
      </c>
      <c r="H54" s="79">
        <f t="shared" si="14"/>
        <v>158</v>
      </c>
      <c r="I54" s="79">
        <f t="shared" si="14"/>
        <v>170</v>
      </c>
      <c r="J54" s="79">
        <f t="shared" si="14"/>
        <v>170</v>
      </c>
      <c r="K54" s="79">
        <f t="shared" si="14"/>
        <v>756</v>
      </c>
      <c r="L54" s="79">
        <f t="shared" si="14"/>
        <v>4</v>
      </c>
      <c r="M54" s="79">
        <f t="shared" si="14"/>
        <v>32</v>
      </c>
      <c r="N54" s="79">
        <f t="shared" si="14"/>
        <v>0</v>
      </c>
      <c r="O54" s="79">
        <f t="shared" si="14"/>
        <v>0</v>
      </c>
      <c r="P54" s="79">
        <f t="shared" si="14"/>
        <v>328</v>
      </c>
      <c r="Q54" s="79">
        <f t="shared" si="14"/>
        <v>756</v>
      </c>
      <c r="R54" s="96"/>
      <c r="S54" s="96"/>
      <c r="T54" s="96"/>
      <c r="U54" s="96"/>
      <c r="V54" s="96"/>
    </row>
    <row r="55" spans="1:22" ht="57.75" customHeight="1">
      <c r="A55" s="92" t="s">
        <v>118</v>
      </c>
      <c r="B55" s="93" t="s">
        <v>119</v>
      </c>
      <c r="C55" s="97" t="s">
        <v>120</v>
      </c>
      <c r="D55" s="97" t="s">
        <v>121</v>
      </c>
      <c r="E55" s="98">
        <f>SUM(G55,L55:M55)</f>
        <v>281</v>
      </c>
      <c r="F55" s="99">
        <f t="shared" ref="F55:K55" si="15">SUM(F56:F61)</f>
        <v>0</v>
      </c>
      <c r="G55" s="99">
        <f>SUM(G56:G61)</f>
        <v>272</v>
      </c>
      <c r="H55" s="99">
        <f t="shared" si="15"/>
        <v>64</v>
      </c>
      <c r="I55" s="99">
        <f t="shared" si="15"/>
        <v>64</v>
      </c>
      <c r="J55" s="99">
        <f t="shared" si="15"/>
        <v>64</v>
      </c>
      <c r="K55" s="99">
        <f t="shared" si="15"/>
        <v>144</v>
      </c>
      <c r="L55" s="99">
        <v>1</v>
      </c>
      <c r="M55" s="99">
        <v>8</v>
      </c>
      <c r="N55" s="99">
        <f t="shared" ref="N55:Q55" si="16">SUM(N56:N61)</f>
        <v>0</v>
      </c>
      <c r="O55" s="99">
        <f t="shared" si="16"/>
        <v>0</v>
      </c>
      <c r="P55" s="99">
        <f t="shared" si="16"/>
        <v>164</v>
      </c>
      <c r="Q55" s="99">
        <f t="shared" si="16"/>
        <v>108</v>
      </c>
      <c r="R55" s="62"/>
      <c r="S55" s="62"/>
      <c r="T55" s="62"/>
      <c r="U55" s="62"/>
      <c r="V55" s="62"/>
    </row>
    <row r="56" spans="1:22" ht="31.5" customHeight="1">
      <c r="A56" s="100" t="s">
        <v>122</v>
      </c>
      <c r="B56" s="101" t="s">
        <v>123</v>
      </c>
      <c r="C56" s="86" t="s">
        <v>47</v>
      </c>
      <c r="D56" s="86"/>
      <c r="E56" s="56">
        <f t="shared" ref="E56:E59" si="17">SUM(F56,G56)+L56+M56</f>
        <v>32</v>
      </c>
      <c r="F56" s="56"/>
      <c r="G56" s="56">
        <f>SUM(H56:I56)</f>
        <v>32</v>
      </c>
      <c r="H56" s="56">
        <v>16</v>
      </c>
      <c r="I56" s="53">
        <v>16</v>
      </c>
      <c r="J56" s="53">
        <v>16</v>
      </c>
      <c r="K56" s="53"/>
      <c r="L56" s="53"/>
      <c r="M56" s="87"/>
      <c r="N56" s="56"/>
      <c r="O56" s="56"/>
      <c r="P56" s="56">
        <v>32</v>
      </c>
      <c r="Q56" s="56"/>
      <c r="R56" s="62"/>
      <c r="S56" s="62"/>
      <c r="T56" s="62"/>
      <c r="U56" s="62"/>
      <c r="V56" s="62"/>
    </row>
    <row r="57" spans="1:22" ht="43.5" customHeight="1">
      <c r="A57" s="100" t="s">
        <v>124</v>
      </c>
      <c r="B57" s="101" t="s">
        <v>125</v>
      </c>
      <c r="C57" s="86" t="s">
        <v>47</v>
      </c>
      <c r="D57" s="86"/>
      <c r="E57" s="56">
        <f t="shared" si="17"/>
        <v>32</v>
      </c>
      <c r="F57" s="56"/>
      <c r="G57" s="56">
        <f t="shared" ref="G57:G59" si="18">SUM(H57:I57)</f>
        <v>32</v>
      </c>
      <c r="H57" s="56">
        <v>16</v>
      </c>
      <c r="I57" s="53">
        <v>16</v>
      </c>
      <c r="J57" s="53">
        <v>16</v>
      </c>
      <c r="K57" s="53"/>
      <c r="L57" s="53"/>
      <c r="M57" s="87"/>
      <c r="N57" s="56"/>
      <c r="O57" s="56"/>
      <c r="P57" s="56">
        <v>32</v>
      </c>
      <c r="Q57" s="56"/>
      <c r="R57" s="62"/>
      <c r="S57" s="62"/>
      <c r="T57" s="62"/>
      <c r="U57" s="62"/>
      <c r="V57" s="62"/>
    </row>
    <row r="58" spans="1:22" ht="37.5" customHeight="1">
      <c r="A58" s="100" t="s">
        <v>126</v>
      </c>
      <c r="B58" s="101" t="s">
        <v>127</v>
      </c>
      <c r="C58" s="86" t="s">
        <v>47</v>
      </c>
      <c r="D58" s="86"/>
      <c r="E58" s="56">
        <f t="shared" si="17"/>
        <v>32</v>
      </c>
      <c r="F58" s="56"/>
      <c r="G58" s="56">
        <f t="shared" si="18"/>
        <v>32</v>
      </c>
      <c r="H58" s="56">
        <v>16</v>
      </c>
      <c r="I58" s="53">
        <v>16</v>
      </c>
      <c r="J58" s="53">
        <v>16</v>
      </c>
      <c r="K58" s="53"/>
      <c r="L58" s="53"/>
      <c r="M58" s="87"/>
      <c r="N58" s="56"/>
      <c r="O58" s="56"/>
      <c r="P58" s="56">
        <v>32</v>
      </c>
      <c r="Q58" s="56"/>
      <c r="R58" s="62"/>
      <c r="S58" s="62"/>
      <c r="T58" s="62"/>
      <c r="U58" s="62"/>
      <c r="V58" s="62"/>
    </row>
    <row r="59" spans="1:22" ht="36" customHeight="1">
      <c r="A59" s="100" t="s">
        <v>128</v>
      </c>
      <c r="B59" s="101" t="s">
        <v>129</v>
      </c>
      <c r="C59" s="86" t="s">
        <v>47</v>
      </c>
      <c r="D59" s="86"/>
      <c r="E59" s="56">
        <f t="shared" si="17"/>
        <v>32</v>
      </c>
      <c r="F59" s="56"/>
      <c r="G59" s="56">
        <f t="shared" si="18"/>
        <v>32</v>
      </c>
      <c r="H59" s="56">
        <v>16</v>
      </c>
      <c r="I59" s="53">
        <v>16</v>
      </c>
      <c r="J59" s="53">
        <v>16</v>
      </c>
      <c r="K59" s="53"/>
      <c r="L59" s="53"/>
      <c r="M59" s="87"/>
      <c r="N59" s="56"/>
      <c r="O59" s="56"/>
      <c r="P59" s="56">
        <v>32</v>
      </c>
      <c r="Q59" s="56"/>
      <c r="R59" s="62"/>
      <c r="S59" s="62"/>
      <c r="T59" s="62"/>
      <c r="U59" s="62"/>
      <c r="V59" s="62"/>
    </row>
    <row r="60" spans="1:22" ht="22.5" customHeight="1">
      <c r="A60" s="88" t="s">
        <v>130</v>
      </c>
      <c r="B60" s="63" t="s">
        <v>6</v>
      </c>
      <c r="C60" s="81" t="s">
        <v>47</v>
      </c>
      <c r="D60" s="83"/>
      <c r="E60" s="56">
        <f t="shared" ref="E60:E61" si="19">K60</f>
        <v>36</v>
      </c>
      <c r="F60" s="58"/>
      <c r="G60" s="56">
        <v>36</v>
      </c>
      <c r="H60" s="58"/>
      <c r="I60" s="88"/>
      <c r="J60" s="88"/>
      <c r="K60" s="58">
        <f t="shared" ref="K60:K61" si="20">SUM(N60:Q60)</f>
        <v>36</v>
      </c>
      <c r="L60" s="88"/>
      <c r="M60" s="91"/>
      <c r="N60" s="58"/>
      <c r="O60" s="58"/>
      <c r="P60" s="58">
        <v>36</v>
      </c>
      <c r="Q60" s="58"/>
      <c r="R60" s="62"/>
      <c r="S60" s="62"/>
      <c r="T60" s="62"/>
      <c r="U60" s="62"/>
      <c r="V60" s="62"/>
    </row>
    <row r="61" spans="1:22" ht="28.5" customHeight="1">
      <c r="A61" s="102" t="s">
        <v>131</v>
      </c>
      <c r="B61" s="69" t="s">
        <v>7</v>
      </c>
      <c r="C61" s="89" t="s">
        <v>132</v>
      </c>
      <c r="D61" s="103"/>
      <c r="E61" s="56">
        <f t="shared" si="19"/>
        <v>108</v>
      </c>
      <c r="F61" s="72"/>
      <c r="G61" s="56">
        <v>108</v>
      </c>
      <c r="H61" s="72"/>
      <c r="I61" s="102"/>
      <c r="J61" s="102"/>
      <c r="K61" s="58">
        <f t="shared" si="20"/>
        <v>108</v>
      </c>
      <c r="L61" s="102"/>
      <c r="M61" s="104"/>
      <c r="N61" s="72"/>
      <c r="O61" s="72"/>
      <c r="P61" s="72"/>
      <c r="Q61" s="72">
        <v>108</v>
      </c>
      <c r="R61" s="62"/>
      <c r="S61" s="62"/>
      <c r="T61" s="62"/>
      <c r="U61" s="62"/>
      <c r="V61" s="62"/>
    </row>
    <row r="62" spans="1:22" ht="57.75" customHeight="1">
      <c r="A62" s="92" t="s">
        <v>133</v>
      </c>
      <c r="B62" s="93" t="s">
        <v>134</v>
      </c>
      <c r="C62" s="97" t="s">
        <v>135</v>
      </c>
      <c r="D62" s="97" t="s">
        <v>121</v>
      </c>
      <c r="E62" s="98">
        <f>SUM(G62,L62:M62)</f>
        <v>289</v>
      </c>
      <c r="F62" s="99">
        <f t="shared" ref="F62:K62" si="21">SUM(F63:F65)</f>
        <v>0</v>
      </c>
      <c r="G62" s="99">
        <f>SUM(G63:G65)</f>
        <v>280</v>
      </c>
      <c r="H62" s="99">
        <f t="shared" si="21"/>
        <v>28</v>
      </c>
      <c r="I62" s="99">
        <f t="shared" si="21"/>
        <v>36</v>
      </c>
      <c r="J62" s="99">
        <f t="shared" si="21"/>
        <v>36</v>
      </c>
      <c r="K62" s="99">
        <f t="shared" si="21"/>
        <v>216</v>
      </c>
      <c r="L62" s="99">
        <v>1</v>
      </c>
      <c r="M62" s="99">
        <v>8</v>
      </c>
      <c r="N62" s="99">
        <f t="shared" ref="N62:Q62" si="22">SUM(N63:N65)</f>
        <v>0</v>
      </c>
      <c r="O62" s="99">
        <f t="shared" si="22"/>
        <v>0</v>
      </c>
      <c r="P62" s="99">
        <f t="shared" si="22"/>
        <v>100</v>
      </c>
      <c r="Q62" s="99">
        <f t="shared" si="22"/>
        <v>180</v>
      </c>
      <c r="R62" s="62"/>
      <c r="S62" s="62"/>
      <c r="T62" s="62"/>
      <c r="U62" s="62"/>
      <c r="V62" s="62"/>
    </row>
    <row r="63" spans="1:22" ht="69" customHeight="1">
      <c r="A63" s="100" t="s">
        <v>136</v>
      </c>
      <c r="B63" s="101" t="s">
        <v>137</v>
      </c>
      <c r="C63" s="86" t="s">
        <v>47</v>
      </c>
      <c r="D63" s="86"/>
      <c r="E63" s="56">
        <f>SUM(F63,G63)+L63+M63</f>
        <v>64</v>
      </c>
      <c r="F63" s="56"/>
      <c r="G63" s="56">
        <f>SUM(H63:I63)</f>
        <v>64</v>
      </c>
      <c r="H63" s="56">
        <v>28</v>
      </c>
      <c r="I63" s="53">
        <v>36</v>
      </c>
      <c r="J63" s="53">
        <v>36</v>
      </c>
      <c r="K63" s="53"/>
      <c r="L63" s="53"/>
      <c r="M63" s="87"/>
      <c r="N63" s="56"/>
      <c r="O63" s="56"/>
      <c r="P63" s="56">
        <v>64</v>
      </c>
      <c r="Q63" s="56"/>
      <c r="R63" s="62"/>
      <c r="S63" s="62"/>
      <c r="T63" s="62"/>
      <c r="U63" s="62"/>
      <c r="V63" s="62"/>
    </row>
    <row r="64" spans="1:22" ht="22.5" customHeight="1">
      <c r="A64" s="88" t="s">
        <v>138</v>
      </c>
      <c r="B64" s="63" t="s">
        <v>6</v>
      </c>
      <c r="C64" s="81" t="s">
        <v>132</v>
      </c>
      <c r="D64" s="83"/>
      <c r="E64" s="58">
        <f t="shared" ref="E64:E65" si="23">K64</f>
        <v>72</v>
      </c>
      <c r="F64" s="58"/>
      <c r="G64" s="56">
        <v>72</v>
      </c>
      <c r="H64" s="58"/>
      <c r="I64" s="88"/>
      <c r="J64" s="88"/>
      <c r="K64" s="58">
        <f t="shared" ref="K64:K65" si="24">SUM(N64:Q64)</f>
        <v>72</v>
      </c>
      <c r="L64" s="88"/>
      <c r="M64" s="91"/>
      <c r="N64" s="58"/>
      <c r="O64" s="58"/>
      <c r="P64" s="58">
        <v>36</v>
      </c>
      <c r="Q64" s="58">
        <v>36</v>
      </c>
      <c r="R64" s="62"/>
      <c r="S64" s="62"/>
      <c r="T64" s="62"/>
      <c r="U64" s="62"/>
      <c r="V64" s="62"/>
    </row>
    <row r="65" spans="1:22" ht="36" customHeight="1">
      <c r="A65" s="102" t="s">
        <v>139</v>
      </c>
      <c r="B65" s="69" t="s">
        <v>7</v>
      </c>
      <c r="C65" s="89" t="s">
        <v>132</v>
      </c>
      <c r="D65" s="103"/>
      <c r="E65" s="72">
        <f t="shared" si="23"/>
        <v>144</v>
      </c>
      <c r="F65" s="72"/>
      <c r="G65" s="56">
        <v>144</v>
      </c>
      <c r="H65" s="72"/>
      <c r="I65" s="102"/>
      <c r="J65" s="102"/>
      <c r="K65" s="72">
        <f t="shared" si="24"/>
        <v>144</v>
      </c>
      <c r="L65" s="102"/>
      <c r="M65" s="104"/>
      <c r="N65" s="72"/>
      <c r="O65" s="72"/>
      <c r="P65" s="72"/>
      <c r="Q65" s="72">
        <v>144</v>
      </c>
      <c r="R65" s="62"/>
      <c r="S65" s="62"/>
      <c r="T65" s="62"/>
      <c r="U65" s="62"/>
      <c r="V65" s="62"/>
    </row>
    <row r="66" spans="1:22" ht="51" customHeight="1">
      <c r="A66" s="105" t="s">
        <v>140</v>
      </c>
      <c r="B66" s="106" t="s">
        <v>141</v>
      </c>
      <c r="C66" s="97" t="s">
        <v>135</v>
      </c>
      <c r="D66" s="97" t="s">
        <v>121</v>
      </c>
      <c r="E66" s="98">
        <f>SUM(G66,L66:M66)</f>
        <v>333</v>
      </c>
      <c r="F66" s="99">
        <f t="shared" ref="F66:K66" si="25">SUM(F67:F69)</f>
        <v>0</v>
      </c>
      <c r="G66" s="99">
        <f>SUM(G67:G69)</f>
        <v>324</v>
      </c>
      <c r="H66" s="99">
        <f t="shared" si="25"/>
        <v>36</v>
      </c>
      <c r="I66" s="99">
        <f t="shared" si="25"/>
        <v>36</v>
      </c>
      <c r="J66" s="99">
        <f t="shared" si="25"/>
        <v>36</v>
      </c>
      <c r="K66" s="99">
        <f t="shared" si="25"/>
        <v>252</v>
      </c>
      <c r="L66" s="99">
        <v>1</v>
      </c>
      <c r="M66" s="99">
        <v>8</v>
      </c>
      <c r="N66" s="99">
        <f t="shared" ref="N66:Q66" si="26">SUM(N67:N69)</f>
        <v>0</v>
      </c>
      <c r="O66" s="99">
        <f t="shared" si="26"/>
        <v>0</v>
      </c>
      <c r="P66" s="99">
        <f t="shared" si="26"/>
        <v>0</v>
      </c>
      <c r="Q66" s="107">
        <f t="shared" si="26"/>
        <v>324</v>
      </c>
      <c r="R66" s="62"/>
      <c r="S66" s="62"/>
      <c r="T66" s="62"/>
      <c r="U66" s="62"/>
      <c r="V66" s="62"/>
    </row>
    <row r="67" spans="1:22" ht="64.5" customHeight="1">
      <c r="A67" s="108" t="s">
        <v>142</v>
      </c>
      <c r="B67" s="109" t="s">
        <v>143</v>
      </c>
      <c r="C67" s="86" t="s">
        <v>132</v>
      </c>
      <c r="D67" s="86"/>
      <c r="E67" s="58">
        <f>SUM(F67,G67)+L67+M67</f>
        <v>72</v>
      </c>
      <c r="F67" s="56"/>
      <c r="G67" s="58">
        <f>SUM(H67:I67)</f>
        <v>72</v>
      </c>
      <c r="H67" s="56">
        <v>36</v>
      </c>
      <c r="I67" s="56">
        <v>36</v>
      </c>
      <c r="J67" s="56">
        <v>36</v>
      </c>
      <c r="K67" s="56"/>
      <c r="L67" s="56"/>
      <c r="M67" s="56"/>
      <c r="N67" s="56"/>
      <c r="O67" s="56"/>
      <c r="P67" s="56"/>
      <c r="Q67" s="56">
        <v>72</v>
      </c>
      <c r="R67" s="62"/>
      <c r="S67" s="62"/>
      <c r="T67" s="62"/>
      <c r="U67" s="62"/>
      <c r="V67" s="62"/>
    </row>
    <row r="68" spans="1:22" ht="34.5" customHeight="1">
      <c r="A68" s="88" t="s">
        <v>144</v>
      </c>
      <c r="B68" s="110" t="s">
        <v>6</v>
      </c>
      <c r="C68" s="86" t="s">
        <v>132</v>
      </c>
      <c r="D68" s="83"/>
      <c r="E68" s="58">
        <f t="shared" ref="E68:E69" si="27">K68</f>
        <v>108</v>
      </c>
      <c r="F68" s="58"/>
      <c r="G68" s="58">
        <v>108</v>
      </c>
      <c r="H68" s="58"/>
      <c r="I68" s="88"/>
      <c r="J68" s="88"/>
      <c r="K68" s="58">
        <f t="shared" ref="K68:K69" si="28">SUM(N68:Q68)</f>
        <v>108</v>
      </c>
      <c r="L68" s="88"/>
      <c r="M68" s="91"/>
      <c r="N68" s="58"/>
      <c r="O68" s="58"/>
      <c r="P68" s="58"/>
      <c r="Q68" s="58">
        <v>108</v>
      </c>
      <c r="R68" s="62"/>
      <c r="S68" s="62"/>
      <c r="T68" s="62"/>
      <c r="U68" s="62"/>
      <c r="V68" s="62"/>
    </row>
    <row r="69" spans="1:22" ht="37.5" customHeight="1" thickBot="1">
      <c r="A69" s="102" t="s">
        <v>145</v>
      </c>
      <c r="B69" s="69" t="s">
        <v>7</v>
      </c>
      <c r="C69" s="86" t="s">
        <v>132</v>
      </c>
      <c r="D69" s="103"/>
      <c r="E69" s="111">
        <f t="shared" si="27"/>
        <v>144</v>
      </c>
      <c r="F69" s="72"/>
      <c r="G69" s="58">
        <v>144</v>
      </c>
      <c r="H69" s="72"/>
      <c r="I69" s="102"/>
      <c r="J69" s="102"/>
      <c r="K69" s="58">
        <f t="shared" si="28"/>
        <v>144</v>
      </c>
      <c r="L69" s="102"/>
      <c r="M69" s="104"/>
      <c r="N69" s="72"/>
      <c r="O69" s="72"/>
      <c r="P69" s="72"/>
      <c r="Q69" s="72">
        <v>144</v>
      </c>
      <c r="R69" s="62"/>
      <c r="S69" s="62"/>
      <c r="T69" s="62"/>
      <c r="U69" s="62"/>
      <c r="V69" s="62"/>
    </row>
    <row r="70" spans="1:22" ht="96" customHeight="1">
      <c r="A70" s="155" t="s">
        <v>266</v>
      </c>
      <c r="B70" s="156" t="s">
        <v>267</v>
      </c>
      <c r="C70" s="169" t="s">
        <v>270</v>
      </c>
      <c r="D70" s="169" t="s">
        <v>121</v>
      </c>
      <c r="E70" s="170">
        <f>SUM(E71:E73)+9</f>
        <v>217</v>
      </c>
      <c r="F70" s="171">
        <f t="shared" ref="F70:K70" si="29">SUM(F71:F73)</f>
        <v>0</v>
      </c>
      <c r="G70" s="171">
        <f t="shared" si="29"/>
        <v>208</v>
      </c>
      <c r="H70" s="171">
        <f t="shared" si="29"/>
        <v>30</v>
      </c>
      <c r="I70" s="171">
        <f t="shared" si="29"/>
        <v>34</v>
      </c>
      <c r="J70" s="171">
        <f t="shared" si="29"/>
        <v>34</v>
      </c>
      <c r="K70" s="171">
        <f t="shared" si="29"/>
        <v>144</v>
      </c>
      <c r="L70" s="171">
        <v>1</v>
      </c>
      <c r="M70" s="171">
        <v>8</v>
      </c>
      <c r="N70" s="171">
        <f>SUM(N71:N73)</f>
        <v>0</v>
      </c>
      <c r="O70" s="171">
        <f>SUM(O71:O73)</f>
        <v>0</v>
      </c>
      <c r="P70" s="171">
        <f>SUM(P71:P73)</f>
        <v>64</v>
      </c>
      <c r="Q70" s="172">
        <f>SUM(Q71:Q73)</f>
        <v>144</v>
      </c>
      <c r="R70" s="62"/>
      <c r="S70" s="62"/>
      <c r="T70" s="62"/>
      <c r="U70" s="62"/>
      <c r="V70" s="62"/>
    </row>
    <row r="71" spans="1:22" ht="49.5" customHeight="1">
      <c r="A71" s="59" t="s">
        <v>248</v>
      </c>
      <c r="B71" s="151" t="s">
        <v>268</v>
      </c>
      <c r="C71" s="152" t="s">
        <v>47</v>
      </c>
      <c r="D71" s="152"/>
      <c r="E71" s="57">
        <v>64</v>
      </c>
      <c r="F71" s="57"/>
      <c r="G71" s="57">
        <f>SUM(H71:I71)</f>
        <v>64</v>
      </c>
      <c r="H71" s="57">
        <v>30</v>
      </c>
      <c r="I71" s="153">
        <v>34</v>
      </c>
      <c r="J71" s="153">
        <v>34</v>
      </c>
      <c r="K71" s="153"/>
      <c r="L71" s="153"/>
      <c r="M71" s="154"/>
      <c r="N71" s="57"/>
      <c r="O71" s="57"/>
      <c r="P71" s="57">
        <v>64</v>
      </c>
      <c r="Q71" s="57"/>
      <c r="R71" s="62"/>
      <c r="S71" s="62"/>
      <c r="T71" s="62"/>
      <c r="U71" s="62"/>
      <c r="V71" s="62"/>
    </row>
    <row r="72" spans="1:22" s="162" customFormat="1" ht="42" customHeight="1">
      <c r="A72" s="100" t="s">
        <v>254</v>
      </c>
      <c r="B72" s="101" t="s">
        <v>6</v>
      </c>
      <c r="C72" s="89"/>
      <c r="D72" s="103"/>
      <c r="E72" s="72">
        <v>72</v>
      </c>
      <c r="F72" s="72"/>
      <c r="G72" s="57">
        <v>72</v>
      </c>
      <c r="H72" s="72"/>
      <c r="I72" s="102"/>
      <c r="J72" s="88"/>
      <c r="K72" s="58">
        <v>72</v>
      </c>
      <c r="L72" s="102"/>
      <c r="M72" s="104"/>
      <c r="N72" s="72"/>
      <c r="O72" s="72"/>
      <c r="P72" s="72"/>
      <c r="Q72" s="72">
        <v>72</v>
      </c>
      <c r="R72" s="62"/>
      <c r="S72" s="62"/>
      <c r="T72" s="62"/>
      <c r="U72" s="62"/>
      <c r="V72" s="62"/>
    </row>
    <row r="73" spans="1:22" ht="33" customHeight="1">
      <c r="A73" s="100" t="s">
        <v>249</v>
      </c>
      <c r="B73" s="101" t="s">
        <v>7</v>
      </c>
      <c r="C73" s="89" t="s">
        <v>132</v>
      </c>
      <c r="D73" s="103"/>
      <c r="E73" s="72">
        <v>72</v>
      </c>
      <c r="F73" s="72"/>
      <c r="G73" s="57">
        <v>72</v>
      </c>
      <c r="H73" s="72"/>
      <c r="I73" s="102"/>
      <c r="J73" s="88"/>
      <c r="K73" s="58">
        <v>72</v>
      </c>
      <c r="L73" s="102"/>
      <c r="M73" s="104"/>
      <c r="N73" s="72"/>
      <c r="O73" s="72"/>
      <c r="P73" s="72"/>
      <c r="Q73" s="72">
        <v>72</v>
      </c>
      <c r="R73" s="62"/>
      <c r="S73" s="62"/>
      <c r="T73" s="62"/>
      <c r="U73" s="62"/>
      <c r="V73" s="62"/>
    </row>
    <row r="74" spans="1:22" ht="33" customHeight="1">
      <c r="A74" s="88"/>
      <c r="B74" s="112" t="s">
        <v>34</v>
      </c>
      <c r="C74" s="112"/>
      <c r="D74" s="81"/>
      <c r="E74" s="113">
        <f>L78+M78</f>
        <v>108</v>
      </c>
      <c r="F74" s="113"/>
      <c r="G74" s="113"/>
      <c r="H74" s="113"/>
      <c r="I74" s="113"/>
      <c r="J74" s="113"/>
      <c r="K74" s="113"/>
      <c r="L74" s="113"/>
      <c r="M74" s="113"/>
      <c r="N74" s="113"/>
      <c r="O74" s="58"/>
      <c r="P74" s="58"/>
      <c r="Q74" s="58"/>
      <c r="R74" s="62"/>
      <c r="S74" s="62"/>
      <c r="T74" s="62"/>
      <c r="U74" s="62"/>
      <c r="V74" s="62"/>
    </row>
    <row r="75" spans="1:22" ht="36" customHeight="1">
      <c r="A75" s="88"/>
      <c r="B75" s="112" t="s">
        <v>146</v>
      </c>
      <c r="C75" s="112"/>
      <c r="D75" s="81"/>
      <c r="E75" s="113">
        <f>F25+F41+F48+F53</f>
        <v>0</v>
      </c>
      <c r="F75" s="113"/>
      <c r="G75" s="113"/>
      <c r="H75" s="113"/>
      <c r="I75" s="113"/>
      <c r="J75" s="113"/>
      <c r="K75" s="113"/>
      <c r="L75" s="113"/>
      <c r="M75" s="113"/>
      <c r="N75" s="113"/>
      <c r="O75" s="58"/>
      <c r="P75" s="58"/>
      <c r="Q75" s="58"/>
      <c r="R75" s="62"/>
      <c r="S75" s="62"/>
      <c r="T75" s="62"/>
      <c r="U75" s="62"/>
      <c r="V75" s="62"/>
    </row>
    <row r="76" spans="1:22" ht="27" customHeight="1">
      <c r="A76" s="88"/>
      <c r="B76" s="112" t="s">
        <v>147</v>
      </c>
      <c r="C76" s="114" t="s">
        <v>148</v>
      </c>
      <c r="D76" s="114" t="s">
        <v>149</v>
      </c>
      <c r="E76" s="113">
        <f>E26+E41+E48+E54</f>
        <v>2916</v>
      </c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62"/>
      <c r="S76" s="62"/>
      <c r="T76" s="62"/>
      <c r="U76" s="62"/>
      <c r="V76" s="62"/>
    </row>
    <row r="77" spans="1:22" ht="30" customHeight="1">
      <c r="A77" s="102"/>
      <c r="B77" s="115" t="s">
        <v>150</v>
      </c>
      <c r="C77" s="115"/>
      <c r="D77" s="116"/>
      <c r="E77" s="117">
        <v>36</v>
      </c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8"/>
      <c r="S77" s="62"/>
      <c r="T77" s="62"/>
      <c r="U77" s="62"/>
      <c r="V77" s="62"/>
    </row>
    <row r="78" spans="1:22" ht="41.25" customHeight="1">
      <c r="A78" s="92"/>
      <c r="B78" s="93" t="s">
        <v>151</v>
      </c>
      <c r="C78" s="93"/>
      <c r="D78" s="119"/>
      <c r="E78" s="98">
        <f>E76+E77</f>
        <v>2952</v>
      </c>
      <c r="F78" s="98">
        <f>F25+F41+F53+F48</f>
        <v>0</v>
      </c>
      <c r="G78" s="98">
        <f>SUM(G26,G41,G48,G53)</f>
        <v>2808</v>
      </c>
      <c r="H78" s="98">
        <f t="shared" ref="H78:M78" si="30">H25+H41+H53+H48</f>
        <v>1119</v>
      </c>
      <c r="I78" s="98">
        <f t="shared" si="30"/>
        <v>933</v>
      </c>
      <c r="J78" s="98">
        <f t="shared" si="30"/>
        <v>551</v>
      </c>
      <c r="K78" s="98">
        <f t="shared" si="30"/>
        <v>756</v>
      </c>
      <c r="L78" s="98">
        <f t="shared" si="30"/>
        <v>58</v>
      </c>
      <c r="M78" s="98">
        <f t="shared" si="30"/>
        <v>50</v>
      </c>
      <c r="N78" s="98">
        <f t="shared" ref="N78:P78" si="31">N79+N80+N81</f>
        <v>612</v>
      </c>
      <c r="O78" s="98">
        <f t="shared" si="31"/>
        <v>828</v>
      </c>
      <c r="P78" s="98">
        <f t="shared" si="31"/>
        <v>612</v>
      </c>
      <c r="Q78" s="98">
        <v>756</v>
      </c>
      <c r="R78" s="118"/>
      <c r="S78" s="120">
        <f t="shared" ref="S78:S81" si="32">N78+O78+P78+Q78</f>
        <v>2808</v>
      </c>
      <c r="T78" s="62"/>
      <c r="U78" s="62"/>
      <c r="V78" s="62"/>
    </row>
    <row r="79" spans="1:22" ht="28.5" customHeight="1">
      <c r="A79" s="207" t="s">
        <v>261</v>
      </c>
      <c r="B79" s="208"/>
      <c r="C79" s="208"/>
      <c r="D79" s="208"/>
      <c r="E79" s="208"/>
      <c r="F79" s="208"/>
      <c r="G79" s="208"/>
      <c r="H79" s="217" t="s">
        <v>152</v>
      </c>
      <c r="I79" s="201"/>
      <c r="J79" s="201"/>
      <c r="K79" s="201"/>
      <c r="L79" s="201"/>
      <c r="M79" s="218"/>
      <c r="N79" s="121">
        <f>N25+N41+N48+N54</f>
        <v>612</v>
      </c>
      <c r="O79" s="121">
        <f>O25+O41+O48+O54</f>
        <v>828</v>
      </c>
      <c r="P79" s="121">
        <f>P25+P41+P48+P56+P57+P58+P59+P63+P67+P71</f>
        <v>540</v>
      </c>
      <c r="Q79" s="121">
        <f>Q67</f>
        <v>72</v>
      </c>
      <c r="R79" s="118"/>
      <c r="S79" s="120">
        <f t="shared" si="32"/>
        <v>2052</v>
      </c>
      <c r="T79" s="62"/>
      <c r="U79" s="62"/>
      <c r="V79" s="62"/>
    </row>
    <row r="80" spans="1:22" ht="34.5" customHeight="1">
      <c r="A80" s="209"/>
      <c r="B80" s="210"/>
      <c r="C80" s="210"/>
      <c r="D80" s="210"/>
      <c r="E80" s="210"/>
      <c r="F80" s="210"/>
      <c r="G80" s="210"/>
      <c r="H80" s="191" t="s">
        <v>153</v>
      </c>
      <c r="I80" s="192"/>
      <c r="J80" s="192"/>
      <c r="K80" s="192"/>
      <c r="L80" s="192"/>
      <c r="M80" s="193"/>
      <c r="N80" s="122">
        <f>N60+N64+N68</f>
        <v>0</v>
      </c>
      <c r="O80" s="122">
        <f>O60+O64+O68</f>
        <v>0</v>
      </c>
      <c r="P80" s="122">
        <f>P60+P64+P68</f>
        <v>72</v>
      </c>
      <c r="Q80" s="122">
        <v>216</v>
      </c>
      <c r="R80" s="118"/>
      <c r="S80" s="120">
        <f t="shared" si="32"/>
        <v>288</v>
      </c>
      <c r="T80" s="62"/>
      <c r="U80" s="62"/>
      <c r="V80" s="62"/>
    </row>
    <row r="81" spans="1:22" ht="27" customHeight="1">
      <c r="A81" s="209"/>
      <c r="B81" s="210"/>
      <c r="C81" s="210"/>
      <c r="D81" s="210"/>
      <c r="E81" s="210"/>
      <c r="F81" s="210"/>
      <c r="G81" s="210"/>
      <c r="H81" s="213" t="s">
        <v>154</v>
      </c>
      <c r="I81" s="192"/>
      <c r="J81" s="192"/>
      <c r="K81" s="192"/>
      <c r="L81" s="192"/>
      <c r="M81" s="193"/>
      <c r="N81" s="122">
        <f>N61+N65+N69+N73</f>
        <v>0</v>
      </c>
      <c r="O81" s="122">
        <f>O61+O65+O69+O73</f>
        <v>0</v>
      </c>
      <c r="P81" s="122">
        <f>P61+P65+P69+P73</f>
        <v>0</v>
      </c>
      <c r="Q81" s="122">
        <v>468</v>
      </c>
      <c r="R81" s="118"/>
      <c r="S81" s="120">
        <f t="shared" si="32"/>
        <v>468</v>
      </c>
      <c r="T81" s="62"/>
      <c r="U81" s="62"/>
      <c r="V81" s="62"/>
    </row>
    <row r="82" spans="1:22" ht="31.5" customHeight="1">
      <c r="A82" s="209"/>
      <c r="B82" s="210"/>
      <c r="C82" s="210"/>
      <c r="D82" s="210"/>
      <c r="E82" s="210"/>
      <c r="F82" s="210"/>
      <c r="G82" s="210"/>
      <c r="H82" s="213" t="s">
        <v>155</v>
      </c>
      <c r="I82" s="192"/>
      <c r="J82" s="192"/>
      <c r="K82" s="192"/>
      <c r="L82" s="192"/>
      <c r="M82" s="193"/>
      <c r="N82" s="123"/>
      <c r="O82" s="123"/>
      <c r="P82" s="123"/>
      <c r="Q82" s="123"/>
      <c r="R82" s="118"/>
      <c r="S82" s="62"/>
      <c r="T82" s="62"/>
      <c r="U82" s="62"/>
      <c r="V82" s="62"/>
    </row>
    <row r="83" spans="1:22" ht="33" customHeight="1">
      <c r="A83" s="209"/>
      <c r="B83" s="210"/>
      <c r="C83" s="210"/>
      <c r="D83" s="210"/>
      <c r="E83" s="210"/>
      <c r="F83" s="210"/>
      <c r="G83" s="210"/>
      <c r="H83" s="191" t="s">
        <v>156</v>
      </c>
      <c r="I83" s="192"/>
      <c r="J83" s="192"/>
      <c r="K83" s="192"/>
      <c r="L83" s="192"/>
      <c r="M83" s="193"/>
      <c r="N83" s="123">
        <v>0</v>
      </c>
      <c r="O83" s="123">
        <v>3</v>
      </c>
      <c r="P83" s="123">
        <v>0</v>
      </c>
      <c r="Q83" s="123">
        <v>4</v>
      </c>
      <c r="R83" s="62"/>
      <c r="S83" s="62"/>
      <c r="T83" s="62"/>
      <c r="U83" s="62"/>
      <c r="V83" s="62"/>
    </row>
    <row r="84" spans="1:22" ht="31.5" customHeight="1">
      <c r="A84" s="211"/>
      <c r="B84" s="212"/>
      <c r="C84" s="212"/>
      <c r="D84" s="212"/>
      <c r="E84" s="212"/>
      <c r="F84" s="212"/>
      <c r="G84" s="212"/>
      <c r="H84" s="188" t="s">
        <v>157</v>
      </c>
      <c r="I84" s="189"/>
      <c r="J84" s="189"/>
      <c r="K84" s="189"/>
      <c r="L84" s="189"/>
      <c r="M84" s="190"/>
      <c r="N84" s="124">
        <v>2</v>
      </c>
      <c r="O84" s="124">
        <v>9</v>
      </c>
      <c r="P84" s="124">
        <v>5</v>
      </c>
      <c r="Q84" s="124">
        <v>5</v>
      </c>
      <c r="R84" s="62"/>
      <c r="S84" s="62"/>
      <c r="T84" s="62"/>
      <c r="U84" s="62"/>
      <c r="V84" s="62"/>
    </row>
    <row r="85" spans="1:22" ht="15.75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</row>
    <row r="86" spans="1:22" ht="15.75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</row>
    <row r="87" spans="1:22" ht="15.75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</row>
    <row r="88" spans="1:22" ht="15.75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</row>
    <row r="89" spans="1:22" ht="15.75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</row>
    <row r="90" spans="1:22" ht="15.75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</row>
    <row r="91" spans="1:22" ht="15.75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</row>
    <row r="92" spans="1:22" ht="15.75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</row>
    <row r="93" spans="1:22" ht="15.75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</row>
    <row r="94" spans="1:22" ht="15.75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</row>
    <row r="95" spans="1:22" ht="15.75" customHeight="1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</row>
    <row r="96" spans="1:22" ht="15.75" customHeight="1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</row>
    <row r="97" spans="2:22" ht="15.75" customHeight="1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</row>
    <row r="98" spans="2:22" ht="15.75" customHeight="1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</row>
    <row r="99" spans="2:22" ht="15.75" customHeight="1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</row>
    <row r="100" spans="2:22" ht="15.75" customHeight="1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</row>
  </sheetData>
  <mergeCells count="46">
    <mergeCell ref="G2:Q2"/>
    <mergeCell ref="P20:P23"/>
    <mergeCell ref="Q20:Q23"/>
    <mergeCell ref="N18:Q18"/>
    <mergeCell ref="P19:Q19"/>
    <mergeCell ref="O20:O23"/>
    <mergeCell ref="N19:O19"/>
    <mergeCell ref="N20:N23"/>
    <mergeCell ref="A4:Q4"/>
    <mergeCell ref="A5:Q5"/>
    <mergeCell ref="A6:Q6"/>
    <mergeCell ref="A7:Q7"/>
    <mergeCell ref="A17:Q17"/>
    <mergeCell ref="A10:A11"/>
    <mergeCell ref="A9:H9"/>
    <mergeCell ref="A18:A23"/>
    <mergeCell ref="H82:M82"/>
    <mergeCell ref="K20:K23"/>
    <mergeCell ref="J22:J23"/>
    <mergeCell ref="H22:H23"/>
    <mergeCell ref="H79:M79"/>
    <mergeCell ref="L20:L23"/>
    <mergeCell ref="M20:M23"/>
    <mergeCell ref="H84:M84"/>
    <mergeCell ref="H80:M80"/>
    <mergeCell ref="H83:M83"/>
    <mergeCell ref="B10:B11"/>
    <mergeCell ref="C10:C11"/>
    <mergeCell ref="D10:D11"/>
    <mergeCell ref="E10:E11"/>
    <mergeCell ref="H10:H11"/>
    <mergeCell ref="J11:Q11"/>
    <mergeCell ref="F18:M18"/>
    <mergeCell ref="G19:M19"/>
    <mergeCell ref="G20:J20"/>
    <mergeCell ref="I22:I23"/>
    <mergeCell ref="H21:I21"/>
    <mergeCell ref="A79:G84"/>
    <mergeCell ref="H81:M81"/>
    <mergeCell ref="B18:B23"/>
    <mergeCell ref="F10:F11"/>
    <mergeCell ref="G10:G11"/>
    <mergeCell ref="F19:F23"/>
    <mergeCell ref="G21:G23"/>
    <mergeCell ref="C18:D22"/>
    <mergeCell ref="E18:E23"/>
  </mergeCells>
  <conditionalFormatting sqref="A25:A44 A48:A51 A53:A55 A60:A61 A74:A78">
    <cfRule type="expression" dxfId="134" priority="13" stopIfTrue="1">
      <formula>#REF!=1</formula>
    </cfRule>
  </conditionalFormatting>
  <conditionalFormatting sqref="B25:E27 B28:D28 B30:D30 B35:D35 B39:B44 B47 B48:C50 B51 B53:Q53 B54:C55 B60:C61 B74:Q78 C39:D40 C41 C56:C59 D41:D44 D48:Q49 D50 D54:D59 E41:L42 E43:F44 E47:F47 E50:F51 F25:Q26 F27:F28 F30 F35 F39:F40 F41:Q41 H43:J44 H47:Q47 H50:L50 H51:Q51 K27:K28 K30 K35 K39:K40 L43:L44 M41:Q44 N50:Q50 Q27:Q37 Q39:Q40 G43:G47 G50:G52 E54:Q61 E28:E40">
    <cfRule type="expression" dxfId="133" priority="14" stopIfTrue="1">
      <formula>#REF!&gt;0</formula>
    </cfRule>
  </conditionalFormatting>
  <conditionalFormatting sqref="B25:E27 B28:D28 B30:D30 B35:D35 B39:B44 B47 B48:C50 B51 B53:Q53 B54:C55 B60:C61 B74:Q78 C39:D40 C41 C56:C59 D41:D44 D48:Q49 D50 D54:D59 E41:L42 E43:F44 E47:F47 E50:F51 F25:Q26 F27:F28 F30 F35 F39:F40 F41:Q41 H43:J44 H47:Q47 H50:L50 H51:Q51 K27:K28 K30 K35 K39:K40 L43:L44 M41:Q44 N50:Q50 Q27:Q37 Q39:Q40 G43:G47 G50:G52 E54:Q61 E28:E40">
    <cfRule type="expression" dxfId="132" priority="15" stopIfTrue="1">
      <formula>#REF!&gt;0</formula>
    </cfRule>
  </conditionalFormatting>
  <conditionalFormatting sqref="N80:Q80">
    <cfRule type="expression" dxfId="131" priority="16" stopIfTrue="1">
      <formula>OR(N80*27&gt;Экз1Весна*54,N80+$N$104&gt;10)</formula>
    </cfRule>
  </conditionalFormatting>
  <conditionalFormatting sqref="N80:Q80">
    <cfRule type="expression" dxfId="130" priority="17" stopIfTrue="1">
      <formula>OR(N80*27&gt;Экз2Весна*54,N80+$P$104&gt;10)</formula>
    </cfRule>
  </conditionalFormatting>
  <conditionalFormatting sqref="N80:Q80">
    <cfRule type="expression" dxfId="129" priority="18" stopIfTrue="1">
      <formula>OR(N80*27&gt;Экз1Весна*54,N80+$N$85&gt;10)</formula>
    </cfRule>
  </conditionalFormatting>
  <conditionalFormatting sqref="N80:Q80">
    <cfRule type="expression" dxfId="128" priority="19" stopIfTrue="1">
      <formula>OR(N80*27&gt;Экз1Осень*54,N80+$O$85&gt;10)</formula>
    </cfRule>
  </conditionalFormatting>
  <conditionalFormatting sqref="C56:C61">
    <cfRule type="expression" dxfId="127" priority="20" stopIfTrue="1">
      <formula>#REF!&gt;0</formula>
    </cfRule>
  </conditionalFormatting>
  <conditionalFormatting sqref="C56:C61">
    <cfRule type="expression" dxfId="126" priority="21" stopIfTrue="1">
      <formula>#REF!&gt;0</formula>
    </cfRule>
  </conditionalFormatting>
  <conditionalFormatting sqref="N80:Q80">
    <cfRule type="expression" dxfId="125" priority="22" stopIfTrue="1">
      <formula>OR(N80*27&gt;Экз2Осень*54,N80+$Q$104&gt;10)</formula>
    </cfRule>
  </conditionalFormatting>
  <conditionalFormatting sqref="N80:Q81">
    <cfRule type="expression" dxfId="124" priority="23" stopIfTrue="1">
      <formula>OR(N80*27&gt;Экз1Осень*54,N80+$O$104&gt;10)</formula>
    </cfRule>
  </conditionalFormatting>
  <conditionalFormatting sqref="B38:D38 F38 K38 Q38">
    <cfRule type="expression" dxfId="123" priority="24" stopIfTrue="1">
      <formula>#REF!&gt;0</formula>
    </cfRule>
  </conditionalFormatting>
  <conditionalFormatting sqref="B38:D38 F38 K38 Q38">
    <cfRule type="expression" dxfId="122" priority="25" stopIfTrue="1">
      <formula>#REF!&gt;0</formula>
    </cfRule>
  </conditionalFormatting>
  <conditionalFormatting sqref="A45:A47">
    <cfRule type="expression" dxfId="121" priority="26" stopIfTrue="1">
      <formula>#REF!=1</formula>
    </cfRule>
  </conditionalFormatting>
  <conditionalFormatting sqref="B45:B46 D45:F46 H45:J46 L45:Q46">
    <cfRule type="expression" dxfId="120" priority="27" stopIfTrue="1">
      <formula>#REF!&gt;0</formula>
    </cfRule>
  </conditionalFormatting>
  <conditionalFormatting sqref="B45:B46 D45:F46 H45:J46 L45:Q46">
    <cfRule type="expression" dxfId="119" priority="28" stopIfTrue="1">
      <formula>#REF!&gt;0</formula>
    </cfRule>
  </conditionalFormatting>
  <conditionalFormatting sqref="A52">
    <cfRule type="expression" dxfId="118" priority="29" stopIfTrue="1">
      <formula>#REF!=1</formula>
    </cfRule>
  </conditionalFormatting>
  <conditionalFormatting sqref="B52 E52:F52 H52:Q52">
    <cfRule type="expression" dxfId="117" priority="30" stopIfTrue="1">
      <formula>#REF!&gt;0</formula>
    </cfRule>
  </conditionalFormatting>
  <conditionalFormatting sqref="B52 E52:F52 H52:Q52">
    <cfRule type="expression" dxfId="116" priority="31" stopIfTrue="1">
      <formula>#REF!&gt;0</formula>
    </cfRule>
  </conditionalFormatting>
  <conditionalFormatting sqref="C42:C47">
    <cfRule type="expression" dxfId="115" priority="32" stopIfTrue="1">
      <formula>#REF!&gt;0</formula>
    </cfRule>
  </conditionalFormatting>
  <conditionalFormatting sqref="C42:C47">
    <cfRule type="expression" dxfId="114" priority="33" stopIfTrue="1">
      <formula>#REF!&gt;0</formula>
    </cfRule>
  </conditionalFormatting>
  <conditionalFormatting sqref="C42:C47">
    <cfRule type="expression" dxfId="113" priority="34" stopIfTrue="1">
      <formula>#REF!&gt;0</formula>
    </cfRule>
  </conditionalFormatting>
  <conditionalFormatting sqref="C42:C47">
    <cfRule type="expression" dxfId="112" priority="35" stopIfTrue="1">
      <formula>#REF!&gt;0</formula>
    </cfRule>
  </conditionalFormatting>
  <conditionalFormatting sqref="C51:C52">
    <cfRule type="expression" dxfId="111" priority="36" stopIfTrue="1">
      <formula>#REF!&gt;0</formula>
    </cfRule>
  </conditionalFormatting>
  <conditionalFormatting sqref="C51:C52">
    <cfRule type="expression" dxfId="110" priority="37" stopIfTrue="1">
      <formula>#REF!&gt;0</formula>
    </cfRule>
  </conditionalFormatting>
  <conditionalFormatting sqref="C51:C52">
    <cfRule type="expression" dxfId="109" priority="38" stopIfTrue="1">
      <formula>#REF!&gt;0</formula>
    </cfRule>
  </conditionalFormatting>
  <conditionalFormatting sqref="C51:C52">
    <cfRule type="expression" dxfId="108" priority="39" stopIfTrue="1">
      <formula>#REF!&gt;0</formula>
    </cfRule>
  </conditionalFormatting>
  <conditionalFormatting sqref="B29:D29 F29 K29">
    <cfRule type="expression" dxfId="107" priority="40" stopIfTrue="1">
      <formula>#REF!&gt;0</formula>
    </cfRule>
  </conditionalFormatting>
  <conditionalFormatting sqref="B29:D29 F29 K29">
    <cfRule type="expression" dxfId="106" priority="41" stopIfTrue="1">
      <formula>#REF!&gt;0</formula>
    </cfRule>
  </conditionalFormatting>
  <conditionalFormatting sqref="B31:D31 F31 K31">
    <cfRule type="expression" dxfId="105" priority="42" stopIfTrue="1">
      <formula>#REF!&gt;0</formula>
    </cfRule>
  </conditionalFormatting>
  <conditionalFormatting sqref="B31:D31 F31 K31">
    <cfRule type="expression" dxfId="104" priority="43" stopIfTrue="1">
      <formula>#REF!&gt;0</formula>
    </cfRule>
  </conditionalFormatting>
  <conditionalFormatting sqref="B32:D32 F32 K32">
    <cfRule type="expression" dxfId="103" priority="44" stopIfTrue="1">
      <formula>#REF!&gt;0</formula>
    </cfRule>
  </conditionalFormatting>
  <conditionalFormatting sqref="B32:D32 F32 K32">
    <cfRule type="expression" dxfId="102" priority="45" stopIfTrue="1">
      <formula>#REF!&gt;0</formula>
    </cfRule>
  </conditionalFormatting>
  <conditionalFormatting sqref="B33:D33 F33 K33">
    <cfRule type="expression" dxfId="101" priority="46" stopIfTrue="1">
      <formula>#REF!&gt;0</formula>
    </cfRule>
  </conditionalFormatting>
  <conditionalFormatting sqref="B33:D33 F33 K33">
    <cfRule type="expression" dxfId="100" priority="47" stopIfTrue="1">
      <formula>#REF!&gt;0</formula>
    </cfRule>
  </conditionalFormatting>
  <conditionalFormatting sqref="B34:D34 F34 K34">
    <cfRule type="expression" dxfId="99" priority="48" stopIfTrue="1">
      <formula>#REF!&gt;0</formula>
    </cfRule>
  </conditionalFormatting>
  <conditionalFormatting sqref="B34:D34 F34 K34">
    <cfRule type="expression" dxfId="98" priority="49" stopIfTrue="1">
      <formula>#REF!&gt;0</formula>
    </cfRule>
  </conditionalFormatting>
  <conditionalFormatting sqref="B36:D36 F36 K36">
    <cfRule type="expression" dxfId="97" priority="50" stopIfTrue="1">
      <formula>#REF!&gt;0</formula>
    </cfRule>
  </conditionalFormatting>
  <conditionalFormatting sqref="B36:D36 F36 K36">
    <cfRule type="expression" dxfId="96" priority="51" stopIfTrue="1">
      <formula>#REF!&gt;0</formula>
    </cfRule>
  </conditionalFormatting>
  <conditionalFormatting sqref="B37:D37 F37 K37">
    <cfRule type="expression" dxfId="95" priority="52" stopIfTrue="1">
      <formula>#REF!&gt;0</formula>
    </cfRule>
  </conditionalFormatting>
  <conditionalFormatting sqref="B37:D37 F37 K37">
    <cfRule type="expression" dxfId="94" priority="53" stopIfTrue="1">
      <formula>#REF!&gt;0</formula>
    </cfRule>
  </conditionalFormatting>
  <conditionalFormatting sqref="A64:A65">
    <cfRule type="expression" dxfId="93" priority="54" stopIfTrue="1">
      <formula>#REF!=1</formula>
    </cfRule>
  </conditionalFormatting>
  <conditionalFormatting sqref="B64:C65 C63:Q63 C67:C69 E64:Q65 E67:Q69">
    <cfRule type="expression" dxfId="92" priority="55" stopIfTrue="1">
      <formula>#REF!&gt;0</formula>
    </cfRule>
  </conditionalFormatting>
  <conditionalFormatting sqref="B64:C65 C63:Q63 C67:C69 E64:Q65 E67:Q69">
    <cfRule type="expression" dxfId="91" priority="56" stopIfTrue="1">
      <formula>#REF!&gt;0</formula>
    </cfRule>
  </conditionalFormatting>
  <conditionalFormatting sqref="C63:C65 C67:C69">
    <cfRule type="expression" dxfId="90" priority="57" stopIfTrue="1">
      <formula>#REF!&gt;0</formula>
    </cfRule>
  </conditionalFormatting>
  <conditionalFormatting sqref="C63:C65 C67:C69">
    <cfRule type="expression" dxfId="89" priority="58" stopIfTrue="1">
      <formula>#REF!&gt;0</formula>
    </cfRule>
  </conditionalFormatting>
  <conditionalFormatting sqref="A62">
    <cfRule type="expression" dxfId="88" priority="59" stopIfTrue="1">
      <formula>#REF!=1</formula>
    </cfRule>
  </conditionalFormatting>
  <conditionalFormatting sqref="B62:Q62 G72:G73">
    <cfRule type="expression" dxfId="87" priority="60" stopIfTrue="1">
      <formula>#REF!&gt;0</formula>
    </cfRule>
  </conditionalFormatting>
  <conditionalFormatting sqref="B62:Q62">
    <cfRule type="expression" dxfId="86" priority="61" stopIfTrue="1">
      <formula>#REF!&gt;0</formula>
    </cfRule>
  </conditionalFormatting>
  <conditionalFormatting sqref="C71:Q71 E73:F73 C73 H73:Q73">
    <cfRule type="expression" dxfId="85" priority="62" stopIfTrue="1">
      <formula>#REF!&gt;0</formula>
    </cfRule>
  </conditionalFormatting>
  <conditionalFormatting sqref="C71:Q71 E73:F73 C73 H73:Q73 G72:G73">
    <cfRule type="expression" dxfId="84" priority="63" stopIfTrue="1">
      <formula>#REF!&gt;0</formula>
    </cfRule>
  </conditionalFormatting>
  <conditionalFormatting sqref="C71 C73">
    <cfRule type="expression" dxfId="83" priority="64" stopIfTrue="1">
      <formula>#REF!&gt;0</formula>
    </cfRule>
  </conditionalFormatting>
  <conditionalFormatting sqref="C71 C73">
    <cfRule type="expression" dxfId="82" priority="65" stopIfTrue="1">
      <formula>#REF!&gt;0</formula>
    </cfRule>
  </conditionalFormatting>
  <conditionalFormatting sqref="C70:Q70">
    <cfRule type="expression" dxfId="81" priority="66" stopIfTrue="1">
      <formula>#REF!&gt;0</formula>
    </cfRule>
  </conditionalFormatting>
  <conditionalFormatting sqref="C70:Q70">
    <cfRule type="expression" dxfId="80" priority="67" stopIfTrue="1">
      <formula>#REF!&gt;0</formula>
    </cfRule>
  </conditionalFormatting>
  <conditionalFormatting sqref="D67">
    <cfRule type="expression" dxfId="79" priority="68" stopIfTrue="1">
      <formula>#REF!&gt;0</formula>
    </cfRule>
  </conditionalFormatting>
  <conditionalFormatting sqref="D67">
    <cfRule type="expression" dxfId="78" priority="69" stopIfTrue="1">
      <formula>#REF!&gt;0</formula>
    </cfRule>
  </conditionalFormatting>
  <conditionalFormatting sqref="A59">
    <cfRule type="expression" dxfId="77" priority="70" stopIfTrue="1">
      <formula>#REF!=1</formula>
    </cfRule>
  </conditionalFormatting>
  <conditionalFormatting sqref="B59">
    <cfRule type="expression" dxfId="76" priority="71" stopIfTrue="1">
      <formula>#REF!&gt;0</formula>
    </cfRule>
  </conditionalFormatting>
  <conditionalFormatting sqref="B59">
    <cfRule type="expression" dxfId="75" priority="72" stopIfTrue="1">
      <formula>#REF!&gt;0</formula>
    </cfRule>
  </conditionalFormatting>
  <conditionalFormatting sqref="A63">
    <cfRule type="expression" dxfId="74" priority="73" stopIfTrue="1">
      <formula>#REF!=1</formula>
    </cfRule>
  </conditionalFormatting>
  <conditionalFormatting sqref="B63">
    <cfRule type="expression" dxfId="73" priority="74" stopIfTrue="1">
      <formula>#REF!&gt;0</formula>
    </cfRule>
  </conditionalFormatting>
  <conditionalFormatting sqref="B63">
    <cfRule type="expression" dxfId="72" priority="75" stopIfTrue="1">
      <formula>#REF!&gt;0</formula>
    </cfRule>
  </conditionalFormatting>
  <conditionalFormatting sqref="A69">
    <cfRule type="expression" dxfId="71" priority="76" stopIfTrue="1">
      <formula>#REF!=1</formula>
    </cfRule>
  </conditionalFormatting>
  <conditionalFormatting sqref="B69">
    <cfRule type="expression" dxfId="70" priority="77" stopIfTrue="1">
      <formula>#REF!&gt;0</formula>
    </cfRule>
  </conditionalFormatting>
  <conditionalFormatting sqref="B69">
    <cfRule type="expression" dxfId="69" priority="78" stopIfTrue="1">
      <formula>#REF!&gt;0</formula>
    </cfRule>
  </conditionalFormatting>
  <conditionalFormatting sqref="B67">
    <cfRule type="expression" dxfId="68" priority="79" stopIfTrue="1">
      <formula>#REF!&gt;0</formula>
    </cfRule>
  </conditionalFormatting>
  <conditionalFormatting sqref="B67">
    <cfRule type="expression" dxfId="67" priority="80" stopIfTrue="1">
      <formula>#REF!&gt;0</formula>
    </cfRule>
  </conditionalFormatting>
  <conditionalFormatting sqref="A67">
    <cfRule type="expression" dxfId="66" priority="81" stopIfTrue="1">
      <formula>#REF!=1</formula>
    </cfRule>
  </conditionalFormatting>
  <conditionalFormatting sqref="A68">
    <cfRule type="expression" dxfId="65" priority="82" stopIfTrue="1">
      <formula>#REF!=1</formula>
    </cfRule>
  </conditionalFormatting>
  <conditionalFormatting sqref="B68">
    <cfRule type="expression" dxfId="64" priority="83" stopIfTrue="1">
      <formula>#REF!&gt;0</formula>
    </cfRule>
  </conditionalFormatting>
  <conditionalFormatting sqref="B68">
    <cfRule type="expression" dxfId="63" priority="84" stopIfTrue="1">
      <formula>#REF!&gt;0</formula>
    </cfRule>
  </conditionalFormatting>
  <conditionalFormatting sqref="A71">
    <cfRule type="expression" dxfId="62" priority="85" stopIfTrue="1">
      <formula>#REF!=1</formula>
    </cfRule>
  </conditionalFormatting>
  <conditionalFormatting sqref="B71">
    <cfRule type="expression" dxfId="61" priority="86" stopIfTrue="1">
      <formula>#REF!&gt;0</formula>
    </cfRule>
  </conditionalFormatting>
  <conditionalFormatting sqref="B71">
    <cfRule type="expression" dxfId="60" priority="87" stopIfTrue="1">
      <formula>#REF!&gt;0</formula>
    </cfRule>
  </conditionalFormatting>
  <conditionalFormatting sqref="L27:L30 L32:P40 M27 M29:M30 N27:P30">
    <cfRule type="expression" dxfId="59" priority="88" stopIfTrue="1">
      <formula>#REF!&gt;0</formula>
    </cfRule>
  </conditionalFormatting>
  <conditionalFormatting sqref="L27:L30 L32:P40 M27 M29:M30 N27:P30">
    <cfRule type="expression" dxfId="58" priority="89" stopIfTrue="1">
      <formula>#REF!&gt;0</formula>
    </cfRule>
  </conditionalFormatting>
  <conditionalFormatting sqref="L31:P31">
    <cfRule type="expression" dxfId="57" priority="90" stopIfTrue="1">
      <formula>#REF!&gt;0</formula>
    </cfRule>
  </conditionalFormatting>
  <conditionalFormatting sqref="L31:P31">
    <cfRule type="expression" dxfId="56" priority="91" stopIfTrue="1">
      <formula>#REF!&gt;0</formula>
    </cfRule>
  </conditionalFormatting>
  <conditionalFormatting sqref="G27:G40">
    <cfRule type="expression" dxfId="55" priority="92" stopIfTrue="1">
      <formula>#REF!&gt;0</formula>
    </cfRule>
  </conditionalFormatting>
  <conditionalFormatting sqref="G27:G40">
    <cfRule type="expression" dxfId="54" priority="93" stopIfTrue="1">
      <formula>#REF!&gt;0</formula>
    </cfRule>
  </conditionalFormatting>
  <conditionalFormatting sqref="H27:I28 H30:I30 H35:I35 H39:I40">
    <cfRule type="expression" dxfId="53" priority="94" stopIfTrue="1">
      <formula>#REF!&gt;0</formula>
    </cfRule>
  </conditionalFormatting>
  <conditionalFormatting sqref="H27:I28 H30:I30 H35:I35 H39:I40">
    <cfRule type="expression" dxfId="52" priority="95" stopIfTrue="1">
      <formula>#REF!&gt;0</formula>
    </cfRule>
  </conditionalFormatting>
  <conditionalFormatting sqref="H38:I38">
    <cfRule type="expression" dxfId="51" priority="96" stopIfTrue="1">
      <formula>#REF!&gt;0</formula>
    </cfRule>
  </conditionalFormatting>
  <conditionalFormatting sqref="H38:I38">
    <cfRule type="expression" dxfId="50" priority="97" stopIfTrue="1">
      <formula>#REF!&gt;0</formula>
    </cfRule>
  </conditionalFormatting>
  <conditionalFormatting sqref="H29:I29">
    <cfRule type="expression" dxfId="49" priority="98" stopIfTrue="1">
      <formula>#REF!&gt;0</formula>
    </cfRule>
  </conditionalFormatting>
  <conditionalFormatting sqref="H29:I29">
    <cfRule type="expression" dxfId="48" priority="99" stopIfTrue="1">
      <formula>#REF!&gt;0</formula>
    </cfRule>
  </conditionalFormatting>
  <conditionalFormatting sqref="H31:I31">
    <cfRule type="expression" dxfId="47" priority="100" stopIfTrue="1">
      <formula>#REF!&gt;0</formula>
    </cfRule>
  </conditionalFormatting>
  <conditionalFormatting sqref="H31:I31">
    <cfRule type="expression" dxfId="46" priority="101" stopIfTrue="1">
      <formula>#REF!&gt;0</formula>
    </cfRule>
  </conditionalFormatting>
  <conditionalFormatting sqref="H32:I32">
    <cfRule type="expression" dxfId="45" priority="102" stopIfTrue="1">
      <formula>#REF!&gt;0</formula>
    </cfRule>
  </conditionalFormatting>
  <conditionalFormatting sqref="H32:I32">
    <cfRule type="expression" dxfId="44" priority="103" stopIfTrue="1">
      <formula>#REF!&gt;0</formula>
    </cfRule>
  </conditionalFormatting>
  <conditionalFormatting sqref="H33:I33">
    <cfRule type="expression" dxfId="43" priority="104" stopIfTrue="1">
      <formula>#REF!&gt;0</formula>
    </cfRule>
  </conditionalFormatting>
  <conditionalFormatting sqref="H33:I33">
    <cfRule type="expression" dxfId="42" priority="105" stopIfTrue="1">
      <formula>#REF!&gt;0</formula>
    </cfRule>
  </conditionalFormatting>
  <conditionalFormatting sqref="H34:I34">
    <cfRule type="expression" dxfId="41" priority="106" stopIfTrue="1">
      <formula>#REF!&gt;0</formula>
    </cfRule>
  </conditionalFormatting>
  <conditionalFormatting sqref="H34:I34">
    <cfRule type="expression" dxfId="40" priority="107" stopIfTrue="1">
      <formula>#REF!&gt;0</formula>
    </cfRule>
  </conditionalFormatting>
  <conditionalFormatting sqref="H36:I36">
    <cfRule type="expression" dxfId="39" priority="108" stopIfTrue="1">
      <formula>#REF!&gt;0</formula>
    </cfRule>
  </conditionalFormatting>
  <conditionalFormatting sqref="H36:I36">
    <cfRule type="expression" dxfId="38" priority="109" stopIfTrue="1">
      <formula>#REF!&gt;0</formula>
    </cfRule>
  </conditionalFormatting>
  <conditionalFormatting sqref="H37:I37">
    <cfRule type="expression" dxfId="37" priority="110" stopIfTrue="1">
      <formula>#REF!&gt;0</formula>
    </cfRule>
  </conditionalFormatting>
  <conditionalFormatting sqref="H37:I37">
    <cfRule type="expression" dxfId="36" priority="111" stopIfTrue="1">
      <formula>#REF!&gt;0</formula>
    </cfRule>
  </conditionalFormatting>
  <conditionalFormatting sqref="J27:J28 J30 J35 J39:J40">
    <cfRule type="expression" dxfId="35" priority="112" stopIfTrue="1">
      <formula>#REF!&gt;0</formula>
    </cfRule>
  </conditionalFormatting>
  <conditionalFormatting sqref="J27:J28 J30 J35 J39:J40">
    <cfRule type="expression" dxfId="34" priority="113" stopIfTrue="1">
      <formula>#REF!&gt;0</formula>
    </cfRule>
  </conditionalFormatting>
  <conditionalFormatting sqref="J38">
    <cfRule type="expression" dxfId="33" priority="114" stopIfTrue="1">
      <formula>#REF!&gt;0</formula>
    </cfRule>
  </conditionalFormatting>
  <conditionalFormatting sqref="J38">
    <cfRule type="expression" dxfId="32" priority="115" stopIfTrue="1">
      <formula>#REF!&gt;0</formula>
    </cfRule>
  </conditionalFormatting>
  <conditionalFormatting sqref="J29">
    <cfRule type="expression" dxfId="31" priority="116" stopIfTrue="1">
      <formula>#REF!&gt;0</formula>
    </cfRule>
  </conditionalFormatting>
  <conditionalFormatting sqref="J29">
    <cfRule type="expression" dxfId="30" priority="117" stopIfTrue="1">
      <formula>#REF!&gt;0</formula>
    </cfRule>
  </conditionalFormatting>
  <conditionalFormatting sqref="J31">
    <cfRule type="expression" dxfId="29" priority="118" stopIfTrue="1">
      <formula>#REF!&gt;0</formula>
    </cfRule>
  </conditionalFormatting>
  <conditionalFormatting sqref="J31">
    <cfRule type="expression" dxfId="28" priority="119" stopIfTrue="1">
      <formula>#REF!&gt;0</formula>
    </cfRule>
  </conditionalFormatting>
  <conditionalFormatting sqref="J32">
    <cfRule type="expression" dxfId="27" priority="120" stopIfTrue="1">
      <formula>#REF!&gt;0</formula>
    </cfRule>
  </conditionalFormatting>
  <conditionalFormatting sqref="J32">
    <cfRule type="expression" dxfId="26" priority="121" stopIfTrue="1">
      <formula>#REF!&gt;0</formula>
    </cfRule>
  </conditionalFormatting>
  <conditionalFormatting sqref="J33">
    <cfRule type="expression" dxfId="25" priority="122" stopIfTrue="1">
      <formula>#REF!&gt;0</formula>
    </cfRule>
  </conditionalFormatting>
  <conditionalFormatting sqref="J33">
    <cfRule type="expression" dxfId="24" priority="123" stopIfTrue="1">
      <formula>#REF!&gt;0</formula>
    </cfRule>
  </conditionalFormatting>
  <conditionalFormatting sqref="J34">
    <cfRule type="expression" dxfId="23" priority="124" stopIfTrue="1">
      <formula>#REF!&gt;0</formula>
    </cfRule>
  </conditionalFormatting>
  <conditionalFormatting sqref="J34">
    <cfRule type="expression" dxfId="22" priority="125" stopIfTrue="1">
      <formula>#REF!&gt;0</formula>
    </cfRule>
  </conditionalFormatting>
  <conditionalFormatting sqref="J36">
    <cfRule type="expression" dxfId="21" priority="126" stopIfTrue="1">
      <formula>#REF!&gt;0</formula>
    </cfRule>
  </conditionalFormatting>
  <conditionalFormatting sqref="J36">
    <cfRule type="expression" dxfId="20" priority="127" stopIfTrue="1">
      <formula>#REF!&gt;0</formula>
    </cfRule>
  </conditionalFormatting>
  <conditionalFormatting sqref="J37">
    <cfRule type="expression" dxfId="19" priority="128" stopIfTrue="1">
      <formula>#REF!&gt;0</formula>
    </cfRule>
  </conditionalFormatting>
  <conditionalFormatting sqref="J37">
    <cfRule type="expression" dxfId="18" priority="129" stopIfTrue="1">
      <formula>#REF!&gt;0</formula>
    </cfRule>
  </conditionalFormatting>
  <conditionalFormatting sqref="C66:Q66">
    <cfRule type="expression" dxfId="17" priority="130" stopIfTrue="1">
      <formula>#REF!&gt;0</formula>
    </cfRule>
  </conditionalFormatting>
  <conditionalFormatting sqref="C66:Q66">
    <cfRule type="expression" dxfId="16" priority="131" stopIfTrue="1">
      <formula>#REF!&gt;0</formula>
    </cfRule>
  </conditionalFormatting>
  <conditionalFormatting sqref="A66">
    <cfRule type="expression" dxfId="15" priority="132" stopIfTrue="1">
      <formula>#REF!=1</formula>
    </cfRule>
  </conditionalFormatting>
  <conditionalFormatting sqref="B66">
    <cfRule type="expression" dxfId="14" priority="133" stopIfTrue="1">
      <formula>#REF!&gt;0</formula>
    </cfRule>
  </conditionalFormatting>
  <conditionalFormatting sqref="B66">
    <cfRule type="expression" dxfId="13" priority="134" stopIfTrue="1">
      <formula>#REF!&gt;0</formula>
    </cfRule>
  </conditionalFormatting>
  <conditionalFormatting sqref="M50">
    <cfRule type="expression" dxfId="12" priority="135" stopIfTrue="1">
      <formula>#REF!&gt;0</formula>
    </cfRule>
  </conditionalFormatting>
  <conditionalFormatting sqref="M50">
    <cfRule type="expression" dxfId="11" priority="136" stopIfTrue="1">
      <formula>#REF!&gt;0</formula>
    </cfRule>
  </conditionalFormatting>
  <conditionalFormatting sqref="E72:F72 C72 H72:P72">
    <cfRule type="expression" dxfId="10" priority="6" stopIfTrue="1">
      <formula>#REF!&gt;0</formula>
    </cfRule>
  </conditionalFormatting>
  <conditionalFormatting sqref="E72:F72 C72 H72:P72">
    <cfRule type="expression" dxfId="9" priority="7" stopIfTrue="1">
      <formula>#REF!&gt;0</formula>
    </cfRule>
  </conditionalFormatting>
  <conditionalFormatting sqref="C72">
    <cfRule type="expression" dxfId="8" priority="8" stopIfTrue="1">
      <formula>#REF!&gt;0</formula>
    </cfRule>
  </conditionalFormatting>
  <conditionalFormatting sqref="C72">
    <cfRule type="expression" dxfId="7" priority="9" stopIfTrue="1">
      <formula>#REF!&gt;0</formula>
    </cfRule>
  </conditionalFormatting>
  <conditionalFormatting sqref="Q72">
    <cfRule type="expression" dxfId="6" priority="4" stopIfTrue="1">
      <formula>#REF!&gt;0</formula>
    </cfRule>
  </conditionalFormatting>
  <conditionalFormatting sqref="Q72">
    <cfRule type="expression" dxfId="5" priority="5" stopIfTrue="1">
      <formula>#REF!&gt;0</formula>
    </cfRule>
  </conditionalFormatting>
  <conditionalFormatting sqref="A70">
    <cfRule type="expression" dxfId="4" priority="1" stopIfTrue="1">
      <formula>#REF!=1</formula>
    </cfRule>
  </conditionalFormatting>
  <conditionalFormatting sqref="B70">
    <cfRule type="expression" dxfId="3" priority="2" stopIfTrue="1">
      <formula>#REF!&gt;0</formula>
    </cfRule>
  </conditionalFormatting>
  <conditionalFormatting sqref="B70">
    <cfRule type="expression" dxfId="2" priority="3" stopIfTrue="1">
      <formula>#REF!&gt;0</formula>
    </cfRule>
  </conditionalFormatting>
  <pageMargins left="0.19685039370078741" right="3.937007874015748E-2" top="0.39370078740157483" bottom="0" header="0" footer="0"/>
  <pageSetup paperSize="9" scale="4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"/>
  <sheetViews>
    <sheetView topLeftCell="A49" workbookViewId="0">
      <selection activeCell="D67" sqref="D67"/>
    </sheetView>
  </sheetViews>
  <sheetFormatPr defaultColWidth="14.42578125" defaultRowHeight="15" customHeight="1"/>
  <cols>
    <col min="1" max="1" width="4" customWidth="1"/>
    <col min="2" max="2" width="41.7109375" customWidth="1"/>
    <col min="3" max="3" width="5.42578125" customWidth="1"/>
    <col min="4" max="4" width="80.85546875" customWidth="1"/>
    <col min="5" max="24" width="9.140625" customWidth="1"/>
  </cols>
  <sheetData>
    <row r="1" spans="1:24" ht="29.25" customHeight="1">
      <c r="A1" s="125"/>
      <c r="B1" s="252" t="s">
        <v>158</v>
      </c>
      <c r="C1" s="252"/>
      <c r="D1" s="252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</row>
    <row r="2" spans="1:24" ht="12" customHeight="1">
      <c r="A2" s="127">
        <v>1</v>
      </c>
      <c r="B2" s="128" t="s">
        <v>159</v>
      </c>
      <c r="C2" s="127">
        <v>2</v>
      </c>
      <c r="D2" s="129" t="s">
        <v>160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</row>
    <row r="3" spans="1:24" ht="14.25" customHeight="1">
      <c r="A3" s="127"/>
      <c r="B3" s="130" t="s">
        <v>161</v>
      </c>
      <c r="C3" s="167"/>
      <c r="D3" s="127" t="s">
        <v>162</v>
      </c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</row>
    <row r="4" spans="1:24" ht="14.25" customHeight="1">
      <c r="A4" s="127"/>
      <c r="B4" s="130" t="s">
        <v>163</v>
      </c>
      <c r="C4" s="168"/>
      <c r="D4" s="127" t="s">
        <v>164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</row>
    <row r="5" spans="1:24" ht="12" customHeight="1">
      <c r="A5" s="127"/>
      <c r="B5" s="130" t="s">
        <v>165</v>
      </c>
      <c r="C5" s="167"/>
      <c r="D5" s="133" t="s">
        <v>166</v>
      </c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</row>
    <row r="6" spans="1:24" ht="12" customHeight="1">
      <c r="A6" s="127"/>
      <c r="B6" s="130" t="s">
        <v>167</v>
      </c>
      <c r="C6" s="127">
        <v>3</v>
      </c>
      <c r="D6" s="134" t="s">
        <v>168</v>
      </c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</row>
    <row r="7" spans="1:24" ht="12" customHeight="1">
      <c r="A7" s="127"/>
      <c r="B7" s="130" t="s">
        <v>169</v>
      </c>
      <c r="C7" s="127"/>
      <c r="D7" s="127" t="s">
        <v>170</v>
      </c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</row>
    <row r="8" spans="1:24" ht="12" customHeight="1">
      <c r="A8" s="127"/>
      <c r="B8" s="130" t="s">
        <v>171</v>
      </c>
      <c r="C8" s="127"/>
      <c r="D8" s="127" t="s">
        <v>172</v>
      </c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</row>
    <row r="9" spans="1:24" ht="12" customHeight="1">
      <c r="A9" s="127"/>
      <c r="B9" s="130" t="s">
        <v>173</v>
      </c>
      <c r="C9" s="127"/>
      <c r="D9" s="135" t="s">
        <v>174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</row>
    <row r="10" spans="1:24" ht="12" customHeight="1">
      <c r="A10" s="127"/>
      <c r="B10" s="130" t="s">
        <v>175</v>
      </c>
      <c r="C10" s="127">
        <v>4</v>
      </c>
      <c r="D10" s="127" t="s">
        <v>176</v>
      </c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</row>
    <row r="11" spans="1:24" ht="12" customHeight="1">
      <c r="A11" s="127"/>
      <c r="B11" s="130" t="s">
        <v>177</v>
      </c>
      <c r="C11" s="127"/>
      <c r="D11" s="127" t="s">
        <v>178</v>
      </c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</row>
    <row r="12" spans="1:24" ht="12" customHeight="1">
      <c r="A12" s="127"/>
      <c r="B12" s="125" t="s">
        <v>179</v>
      </c>
      <c r="C12" s="134"/>
      <c r="D12" s="127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</row>
    <row r="13" spans="1:24" ht="12" customHeight="1">
      <c r="A13" s="127"/>
      <c r="B13" s="130" t="s">
        <v>180</v>
      </c>
      <c r="C13" s="127"/>
      <c r="D13" s="127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</row>
    <row r="14" spans="1:24" ht="12.75" customHeight="1">
      <c r="A14" s="125"/>
      <c r="B14" s="248" t="s">
        <v>181</v>
      </c>
      <c r="C14" s="249"/>
      <c r="D14" s="249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</row>
    <row r="15" spans="1:24" ht="12.75" customHeight="1">
      <c r="A15" s="136"/>
      <c r="B15" s="137" t="s">
        <v>182</v>
      </c>
      <c r="C15" s="137"/>
      <c r="D15" s="137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</row>
    <row r="16" spans="1:24" ht="51" customHeight="1">
      <c r="A16" s="166"/>
      <c r="B16" s="250" t="s">
        <v>245</v>
      </c>
      <c r="C16" s="235"/>
      <c r="D16" s="235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</row>
    <row r="17" spans="1:24" ht="29.25" customHeight="1">
      <c r="A17" s="138" t="s">
        <v>183</v>
      </c>
      <c r="B17" s="242" t="s">
        <v>184</v>
      </c>
      <c r="C17" s="235"/>
      <c r="D17" s="235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</row>
    <row r="18" spans="1:24" ht="38.25" customHeight="1">
      <c r="A18" s="138" t="s">
        <v>183</v>
      </c>
      <c r="B18" s="242" t="s">
        <v>185</v>
      </c>
      <c r="C18" s="235"/>
      <c r="D18" s="235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</row>
    <row r="19" spans="1:24" ht="30.75" customHeight="1">
      <c r="A19" s="138" t="s">
        <v>183</v>
      </c>
      <c r="B19" s="242" t="s">
        <v>186</v>
      </c>
      <c r="C19" s="235"/>
      <c r="D19" s="235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</row>
    <row r="20" spans="1:24" ht="27" customHeight="1">
      <c r="A20" s="138" t="s">
        <v>187</v>
      </c>
      <c r="B20" s="242" t="s">
        <v>188</v>
      </c>
      <c r="C20" s="235"/>
      <c r="D20" s="235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</row>
    <row r="21" spans="1:24" ht="110.25" customHeight="1">
      <c r="A21" s="138" t="s">
        <v>187</v>
      </c>
      <c r="B21" s="242" t="s">
        <v>189</v>
      </c>
      <c r="C21" s="235"/>
      <c r="D21" s="235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</row>
    <row r="22" spans="1:24" ht="16.5" customHeight="1">
      <c r="A22" s="138"/>
      <c r="B22" s="140" t="s">
        <v>190</v>
      </c>
      <c r="C22" s="164"/>
      <c r="D22" s="164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</row>
    <row r="23" spans="1:24" ht="54" customHeight="1">
      <c r="A23" s="138" t="s">
        <v>187</v>
      </c>
      <c r="B23" s="254" t="s">
        <v>191</v>
      </c>
      <c r="C23" s="215"/>
      <c r="D23" s="215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</row>
    <row r="24" spans="1:24" ht="40.5" customHeight="1">
      <c r="A24" s="138"/>
      <c r="B24" s="254" t="s">
        <v>192</v>
      </c>
      <c r="C24" s="215"/>
      <c r="D24" s="215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</row>
    <row r="25" spans="1:24" ht="54" customHeight="1">
      <c r="A25" s="138"/>
      <c r="B25" s="254" t="s">
        <v>193</v>
      </c>
      <c r="C25" s="215"/>
      <c r="D25" s="215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</row>
    <row r="26" spans="1:24" ht="13.5" customHeight="1">
      <c r="A26" s="138"/>
      <c r="B26" s="255" t="s">
        <v>194</v>
      </c>
      <c r="C26" s="235"/>
      <c r="D26" s="235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</row>
    <row r="27" spans="1:24" ht="27.75" customHeight="1">
      <c r="A27" s="166"/>
      <c r="B27" s="242" t="s">
        <v>195</v>
      </c>
      <c r="C27" s="235"/>
      <c r="D27" s="235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</row>
    <row r="28" spans="1:24" ht="26.25" customHeight="1">
      <c r="A28" s="138" t="s">
        <v>183</v>
      </c>
      <c r="B28" s="242" t="s">
        <v>246</v>
      </c>
      <c r="C28" s="235"/>
      <c r="D28" s="235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</row>
    <row r="29" spans="1:24" ht="12.75" customHeight="1">
      <c r="A29" s="138" t="s">
        <v>183</v>
      </c>
      <c r="B29" s="242" t="s">
        <v>196</v>
      </c>
      <c r="C29" s="235"/>
      <c r="D29" s="235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</row>
    <row r="30" spans="1:24" ht="26.25" customHeight="1">
      <c r="A30" s="138" t="s">
        <v>183</v>
      </c>
      <c r="B30" s="242" t="s">
        <v>197</v>
      </c>
      <c r="C30" s="235"/>
      <c r="D30" s="235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</row>
    <row r="31" spans="1:24" ht="12.75" customHeight="1">
      <c r="A31" s="138" t="s">
        <v>183</v>
      </c>
      <c r="B31" s="242" t="s">
        <v>198</v>
      </c>
      <c r="C31" s="235"/>
      <c r="D31" s="235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</row>
    <row r="32" spans="1:24" ht="27.75" customHeight="1">
      <c r="A32" s="138" t="s">
        <v>183</v>
      </c>
      <c r="B32" s="251" t="s">
        <v>199</v>
      </c>
      <c r="C32" s="215"/>
      <c r="D32" s="215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</row>
    <row r="33" spans="1:24" ht="26.25" customHeight="1">
      <c r="A33" s="138" t="s">
        <v>183</v>
      </c>
      <c r="B33" s="242" t="s">
        <v>200</v>
      </c>
      <c r="C33" s="235"/>
      <c r="D33" s="235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</row>
    <row r="34" spans="1:24" ht="12.75" customHeight="1">
      <c r="A34" s="138" t="s">
        <v>183</v>
      </c>
      <c r="B34" s="245" t="s">
        <v>262</v>
      </c>
      <c r="C34" s="235"/>
      <c r="D34" s="235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</row>
    <row r="35" spans="1:24" ht="15" customHeight="1">
      <c r="A35" s="138" t="s">
        <v>183</v>
      </c>
      <c r="B35" s="250" t="s">
        <v>201</v>
      </c>
      <c r="C35" s="235"/>
      <c r="D35" s="235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</row>
    <row r="36" spans="1:24" ht="15" customHeight="1">
      <c r="A36" s="138" t="s">
        <v>183</v>
      </c>
      <c r="B36" s="250" t="s">
        <v>202</v>
      </c>
      <c r="C36" s="235"/>
      <c r="D36" s="235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</row>
    <row r="37" spans="1:24" ht="36.75" customHeight="1">
      <c r="A37" s="138" t="s">
        <v>183</v>
      </c>
      <c r="B37" s="250" t="s">
        <v>251</v>
      </c>
      <c r="C37" s="235"/>
      <c r="D37" s="235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</row>
    <row r="38" spans="1:24" ht="57" customHeight="1">
      <c r="A38" s="138" t="s">
        <v>183</v>
      </c>
      <c r="B38" s="250" t="s">
        <v>247</v>
      </c>
      <c r="C38" s="235"/>
      <c r="D38" s="235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</row>
    <row r="39" spans="1:24" ht="51" customHeight="1">
      <c r="A39" s="136"/>
      <c r="B39" s="247" t="s">
        <v>203</v>
      </c>
      <c r="C39" s="235"/>
      <c r="D39" s="235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</row>
    <row r="40" spans="1:24" ht="64.5" customHeight="1">
      <c r="A40" s="136"/>
      <c r="B40" s="243" t="s">
        <v>263</v>
      </c>
      <c r="C40" s="235"/>
      <c r="D40" s="235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</row>
    <row r="41" spans="1:24" ht="27.75" customHeight="1">
      <c r="A41" s="136"/>
      <c r="B41" s="242" t="s">
        <v>255</v>
      </c>
      <c r="C41" s="235"/>
      <c r="D41" s="235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</row>
    <row r="42" spans="1:24" ht="65.25" customHeight="1">
      <c r="A42" s="136"/>
      <c r="B42" s="242" t="s">
        <v>205</v>
      </c>
      <c r="C42" s="235"/>
      <c r="D42" s="235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</row>
    <row r="43" spans="1:24" ht="39" customHeight="1">
      <c r="A43" s="136"/>
      <c r="B43" s="253" t="s">
        <v>206</v>
      </c>
      <c r="C43" s="215"/>
      <c r="D43" s="215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</row>
    <row r="44" spans="1:24" ht="57.75" customHeight="1">
      <c r="A44" s="136"/>
      <c r="B44" s="253" t="s">
        <v>256</v>
      </c>
      <c r="C44" s="215"/>
      <c r="D44" s="215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</row>
    <row r="45" spans="1:24" ht="28.5" customHeight="1">
      <c r="A45" s="136"/>
      <c r="B45" s="242" t="s">
        <v>208</v>
      </c>
      <c r="C45" s="235"/>
      <c r="D45" s="235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</row>
    <row r="46" spans="1:24" ht="12.75" customHeight="1">
      <c r="A46" s="136"/>
      <c r="B46" s="165" t="s">
        <v>209</v>
      </c>
      <c r="C46" s="165"/>
      <c r="D46" s="165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</row>
    <row r="47" spans="1:24" ht="78" customHeight="1">
      <c r="A47" s="136"/>
      <c r="B47" s="246" t="s">
        <v>269</v>
      </c>
      <c r="C47" s="215"/>
      <c r="D47" s="215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</row>
    <row r="48" spans="1:24" ht="13.5" customHeight="1">
      <c r="A48" s="136"/>
      <c r="B48" s="165" t="s">
        <v>210</v>
      </c>
      <c r="C48" s="165"/>
      <c r="D48" s="165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</row>
    <row r="49" spans="1:24" ht="87" customHeight="1">
      <c r="A49" s="136"/>
      <c r="B49" s="244" t="s">
        <v>264</v>
      </c>
      <c r="C49" s="215"/>
      <c r="D49" s="215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</row>
    <row r="50" spans="1:24" ht="138.75" customHeight="1">
      <c r="A50" s="136"/>
      <c r="B50" s="243" t="s">
        <v>265</v>
      </c>
      <c r="C50" s="235"/>
      <c r="D50" s="235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</row>
    <row r="51" spans="1:24" ht="12.75" customHeight="1">
      <c r="A51" s="136"/>
      <c r="B51" s="141" t="s">
        <v>271</v>
      </c>
      <c r="C51" s="136"/>
      <c r="D51" s="141" t="s">
        <v>272</v>
      </c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</row>
    <row r="52" spans="1:24" ht="12.75" customHeight="1">
      <c r="A52" s="125"/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</row>
    <row r="53" spans="1:24" ht="12.75" customHeight="1">
      <c r="A53" s="125"/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</row>
    <row r="54" spans="1:24" ht="12.75" customHeight="1">
      <c r="A54" s="125"/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</row>
    <row r="55" spans="1:24" ht="12.75" customHeight="1">
      <c r="A55" s="125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</row>
    <row r="56" spans="1:24" ht="12.75" customHeight="1">
      <c r="A56" s="125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</row>
    <row r="57" spans="1:24" ht="12.75" customHeight="1">
      <c r="A57" s="125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</row>
    <row r="58" spans="1:24" ht="12.75" customHeight="1">
      <c r="A58" s="125"/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</row>
    <row r="59" spans="1:24" ht="12.75" customHeight="1">
      <c r="A59" s="125"/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</row>
    <row r="60" spans="1:24" ht="12.75" customHeight="1">
      <c r="A60" s="125"/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</row>
    <row r="61" spans="1:24" ht="12.75" customHeight="1">
      <c r="A61" s="125"/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</row>
    <row r="62" spans="1:24" ht="12.75" customHeight="1">
      <c r="A62" s="125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</row>
    <row r="63" spans="1:24" ht="12.75" customHeight="1">
      <c r="A63" s="125"/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</row>
    <row r="64" spans="1:24" ht="12.75" customHeight="1">
      <c r="A64" s="125"/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</row>
    <row r="65" spans="1:24" ht="12.75" customHeight="1">
      <c r="A65" s="125"/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</row>
    <row r="66" spans="1:24" ht="12.75" customHeight="1">
      <c r="A66" s="125"/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</row>
    <row r="67" spans="1:24" ht="12.75" customHeight="1">
      <c r="A67" s="125"/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</row>
    <row r="68" spans="1:24" ht="12.75" customHeight="1">
      <c r="A68" s="125"/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</row>
    <row r="69" spans="1:24" ht="12.75" customHeight="1">
      <c r="A69" s="125"/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</row>
    <row r="70" spans="1:24" ht="12.75" customHeight="1">
      <c r="A70" s="125"/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</row>
    <row r="71" spans="1:24" ht="12.75" customHeight="1">
      <c r="A71" s="125"/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</row>
    <row r="72" spans="1:24" ht="12.75" customHeight="1">
      <c r="A72" s="125"/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</row>
    <row r="73" spans="1:24" ht="12.75" customHeight="1">
      <c r="A73" s="125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</row>
    <row r="74" spans="1:24" ht="12.75" customHeight="1">
      <c r="A74" s="125"/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</row>
    <row r="75" spans="1:24" ht="12.75" customHeight="1">
      <c r="A75" s="125"/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</row>
    <row r="76" spans="1:24" ht="12.75" customHeight="1">
      <c r="A76" s="125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</row>
    <row r="77" spans="1:24" ht="12.75" customHeight="1">
      <c r="A77" s="125"/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</row>
    <row r="78" spans="1:24" ht="12.75" customHeight="1">
      <c r="A78" s="125"/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</row>
    <row r="79" spans="1:24" ht="12.75" customHeight="1">
      <c r="A79" s="125"/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</row>
    <row r="80" spans="1:24" ht="12.75" customHeight="1">
      <c r="A80" s="125"/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</row>
    <row r="81" spans="1:24" ht="12.75" customHeight="1">
      <c r="A81" s="125"/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</row>
    <row r="82" spans="1:24" ht="12.75" customHeight="1">
      <c r="A82" s="125"/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</row>
    <row r="83" spans="1:24" ht="12.75" customHeight="1">
      <c r="A83" s="125"/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</row>
    <row r="84" spans="1:24" ht="12.75" customHeight="1">
      <c r="A84" s="125"/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</row>
    <row r="85" spans="1:24" ht="12.75" customHeight="1">
      <c r="A85" s="125"/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</row>
    <row r="86" spans="1:24" ht="12.75" customHeight="1">
      <c r="A86" s="125"/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</row>
    <row r="87" spans="1:24" ht="12.75" customHeight="1">
      <c r="A87" s="125"/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</row>
    <row r="88" spans="1:24" ht="12.75" customHeight="1">
      <c r="A88" s="125"/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</row>
    <row r="89" spans="1:24" ht="12.75" customHeight="1">
      <c r="A89" s="125"/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</row>
    <row r="90" spans="1:24" ht="12.75" customHeight="1">
      <c r="A90" s="125"/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</row>
    <row r="91" spans="1:24" ht="12.75" customHeight="1">
      <c r="A91" s="125"/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</row>
    <row r="92" spans="1:24" ht="12.75" customHeight="1">
      <c r="A92" s="125"/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</row>
    <row r="93" spans="1:24" ht="12.75" customHeight="1">
      <c r="A93" s="125"/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</row>
    <row r="94" spans="1:24" ht="12.75" customHeight="1">
      <c r="A94" s="125"/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</row>
    <row r="95" spans="1:24" ht="12.75" customHeight="1">
      <c r="A95" s="125"/>
      <c r="B95" s="125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</row>
    <row r="96" spans="1:24" ht="12.75" customHeight="1">
      <c r="A96" s="125"/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</row>
    <row r="97" spans="1:24" ht="12.75" customHeight="1">
      <c r="A97" s="125"/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</row>
    <row r="98" spans="1:24" ht="12.75" customHeight="1">
      <c r="A98" s="125"/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</row>
    <row r="99" spans="1:24" ht="12.75" customHeight="1">
      <c r="A99" s="125"/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</row>
    <row r="100" spans="1:24" ht="12.75" customHeight="1">
      <c r="A100" s="125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</row>
  </sheetData>
  <mergeCells count="34">
    <mergeCell ref="B1:D1"/>
    <mergeCell ref="B44:D44"/>
    <mergeCell ref="B45:D45"/>
    <mergeCell ref="B35:D35"/>
    <mergeCell ref="B36:D36"/>
    <mergeCell ref="B37:D37"/>
    <mergeCell ref="B38:D38"/>
    <mergeCell ref="B43:D43"/>
    <mergeCell ref="B25:D25"/>
    <mergeCell ref="B26:D26"/>
    <mergeCell ref="B27:D27"/>
    <mergeCell ref="B28:D28"/>
    <mergeCell ref="B31:D31"/>
    <mergeCell ref="B23:D23"/>
    <mergeCell ref="B24:D24"/>
    <mergeCell ref="B40:D40"/>
    <mergeCell ref="B14:D14"/>
    <mergeCell ref="B16:D16"/>
    <mergeCell ref="B17:D17"/>
    <mergeCell ref="B32:D32"/>
    <mergeCell ref="B33:D33"/>
    <mergeCell ref="B30:D30"/>
    <mergeCell ref="B29:D29"/>
    <mergeCell ref="B18:D18"/>
    <mergeCell ref="B19:D19"/>
    <mergeCell ref="B20:D20"/>
    <mergeCell ref="B21:D21"/>
    <mergeCell ref="B41:D41"/>
    <mergeCell ref="B42:D42"/>
    <mergeCell ref="B50:D50"/>
    <mergeCell ref="B49:D49"/>
    <mergeCell ref="B34:D34"/>
    <mergeCell ref="B47:D47"/>
    <mergeCell ref="B39:D39"/>
  </mergeCells>
  <pageMargins left="0.70866141732283472" right="0.70866141732283472" top="0.74803149606299213" bottom="0.74803149606299213" header="0" footer="0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workbookViewId="0"/>
  </sheetViews>
  <sheetFormatPr defaultColWidth="14.42578125" defaultRowHeight="15" customHeight="1"/>
  <cols>
    <col min="1" max="1" width="4" customWidth="1"/>
    <col min="2" max="2" width="41.7109375" customWidth="1"/>
    <col min="3" max="3" width="5.42578125" customWidth="1"/>
    <col min="4" max="4" width="80.85546875" customWidth="1"/>
    <col min="5" max="16" width="9.140625" customWidth="1"/>
  </cols>
  <sheetData>
    <row r="1" spans="1:16" ht="18" customHeight="1">
      <c r="A1" s="125"/>
      <c r="B1" s="126" t="s">
        <v>212</v>
      </c>
      <c r="C1" s="126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16" ht="12" customHeight="1">
      <c r="A2" s="142">
        <v>1</v>
      </c>
      <c r="B2" s="128" t="s">
        <v>159</v>
      </c>
      <c r="C2" s="127">
        <v>2</v>
      </c>
      <c r="D2" s="129" t="s">
        <v>160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6" ht="14.25" customHeight="1">
      <c r="A3" s="142"/>
      <c r="B3" s="130" t="s">
        <v>161</v>
      </c>
      <c r="C3" s="131"/>
      <c r="D3" s="130" t="s">
        <v>213</v>
      </c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</row>
    <row r="4" spans="1:16" ht="14.25" customHeight="1">
      <c r="A4" s="142"/>
      <c r="B4" s="130" t="s">
        <v>163</v>
      </c>
      <c r="C4" s="132"/>
      <c r="D4" s="130" t="s">
        <v>214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</row>
    <row r="5" spans="1:16" ht="12" customHeight="1">
      <c r="A5" s="142"/>
      <c r="B5" s="130" t="s">
        <v>165</v>
      </c>
      <c r="C5" s="131"/>
      <c r="D5" s="134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ht="12" customHeight="1">
      <c r="A6" s="142"/>
      <c r="B6" s="130" t="s">
        <v>167</v>
      </c>
      <c r="C6" s="127">
        <v>3</v>
      </c>
      <c r="D6" s="135" t="s">
        <v>215</v>
      </c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ht="12" customHeight="1">
      <c r="A7" s="142"/>
      <c r="B7" s="130" t="s">
        <v>169</v>
      </c>
      <c r="C7" s="127"/>
      <c r="D7" s="130" t="s">
        <v>216</v>
      </c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8" spans="1:16" ht="12" customHeight="1">
      <c r="A8" s="142"/>
      <c r="B8" s="130" t="s">
        <v>171</v>
      </c>
      <c r="C8" s="127">
        <v>4</v>
      </c>
      <c r="D8" s="133" t="s">
        <v>166</v>
      </c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</row>
    <row r="9" spans="1:16" ht="12" customHeight="1">
      <c r="A9" s="142"/>
      <c r="B9" s="143" t="s">
        <v>86</v>
      </c>
      <c r="C9" s="127"/>
      <c r="D9" s="134" t="s">
        <v>168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</row>
    <row r="10" spans="1:16" ht="12" customHeight="1">
      <c r="A10" s="142"/>
      <c r="B10" s="130" t="s">
        <v>175</v>
      </c>
      <c r="C10" s="134"/>
      <c r="D10" s="127" t="s">
        <v>170</v>
      </c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</row>
    <row r="11" spans="1:16" ht="12" customHeight="1">
      <c r="A11" s="142"/>
      <c r="B11" s="134"/>
      <c r="C11" s="127"/>
      <c r="D11" s="127" t="s">
        <v>172</v>
      </c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</row>
    <row r="12" spans="1:16" ht="12" customHeight="1">
      <c r="A12" s="142"/>
      <c r="B12" s="134"/>
      <c r="C12" s="127">
        <v>5</v>
      </c>
      <c r="D12" s="135" t="s">
        <v>174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</row>
    <row r="13" spans="1:16" ht="12" customHeight="1">
      <c r="A13" s="142"/>
      <c r="B13" s="130"/>
      <c r="C13" s="127"/>
      <c r="D13" s="127" t="s">
        <v>176</v>
      </c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</row>
    <row r="14" spans="1:16" ht="12" customHeight="1">
      <c r="A14" s="142"/>
      <c r="B14" s="130"/>
      <c r="C14" s="127"/>
      <c r="D14" s="127" t="s">
        <v>178</v>
      </c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</row>
    <row r="15" spans="1:16" ht="12.75" customHeight="1">
      <c r="A15" s="144"/>
      <c r="B15" s="248" t="s">
        <v>181</v>
      </c>
      <c r="C15" s="249"/>
      <c r="D15" s="249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</row>
    <row r="16" spans="1:16" ht="12.75" customHeight="1">
      <c r="A16" s="144"/>
      <c r="B16" s="145" t="s">
        <v>182</v>
      </c>
      <c r="C16" s="145"/>
      <c r="D16" s="14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</row>
    <row r="17" spans="1:16" ht="53.25" customHeight="1">
      <c r="A17" s="146"/>
      <c r="B17" s="250" t="s">
        <v>217</v>
      </c>
      <c r="C17" s="235"/>
      <c r="D17" s="23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</row>
    <row r="18" spans="1:16" ht="28.5" customHeight="1">
      <c r="A18" s="147" t="s">
        <v>183</v>
      </c>
      <c r="B18" s="242" t="s">
        <v>218</v>
      </c>
      <c r="C18" s="235"/>
      <c r="D18" s="23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</row>
    <row r="19" spans="1:16" ht="39" customHeight="1">
      <c r="A19" s="147" t="s">
        <v>183</v>
      </c>
      <c r="B19" s="242" t="s">
        <v>185</v>
      </c>
      <c r="C19" s="235"/>
      <c r="D19" s="23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</row>
    <row r="20" spans="1:16" ht="42" customHeight="1">
      <c r="A20" s="147" t="s">
        <v>183</v>
      </c>
      <c r="B20" s="242" t="s">
        <v>219</v>
      </c>
      <c r="C20" s="235"/>
      <c r="D20" s="23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</row>
    <row r="21" spans="1:16" ht="41.25" customHeight="1">
      <c r="A21" s="147" t="s">
        <v>183</v>
      </c>
      <c r="B21" s="242" t="s">
        <v>220</v>
      </c>
      <c r="C21" s="235"/>
      <c r="D21" s="23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</row>
    <row r="22" spans="1:16" ht="18" customHeight="1">
      <c r="A22" s="147" t="s">
        <v>183</v>
      </c>
      <c r="B22" s="242" t="s">
        <v>221</v>
      </c>
      <c r="C22" s="235"/>
      <c r="D22" s="23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</row>
    <row r="23" spans="1:16" ht="28.5" customHeight="1">
      <c r="A23" s="147" t="s">
        <v>183</v>
      </c>
      <c r="B23" s="242" t="s">
        <v>222</v>
      </c>
      <c r="C23" s="235"/>
      <c r="D23" s="23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</row>
    <row r="24" spans="1:16" ht="51.75" customHeight="1">
      <c r="A24" s="147" t="s">
        <v>183</v>
      </c>
      <c r="B24" s="242" t="s">
        <v>223</v>
      </c>
      <c r="C24" s="235"/>
      <c r="D24" s="235"/>
      <c r="E24" s="242"/>
      <c r="F24" s="235"/>
      <c r="G24" s="235"/>
      <c r="H24" s="242"/>
      <c r="I24" s="235"/>
      <c r="J24" s="235"/>
      <c r="K24" s="242"/>
      <c r="L24" s="235"/>
      <c r="M24" s="235"/>
      <c r="N24" s="242"/>
      <c r="O24" s="235"/>
      <c r="P24" s="235"/>
    </row>
    <row r="25" spans="1:16" ht="16.5" customHeight="1">
      <c r="A25" s="138"/>
      <c r="B25" s="140" t="s">
        <v>190</v>
      </c>
      <c r="C25" s="139"/>
      <c r="D25" s="139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</row>
    <row r="26" spans="1:16" ht="28.5" customHeight="1">
      <c r="A26" s="138" t="s">
        <v>187</v>
      </c>
      <c r="B26" s="256" t="s">
        <v>224</v>
      </c>
      <c r="C26" s="198"/>
      <c r="D26" s="199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</row>
    <row r="27" spans="1:16" ht="24.75" customHeight="1">
      <c r="A27" s="138" t="s">
        <v>187</v>
      </c>
      <c r="B27" s="257" t="s">
        <v>225</v>
      </c>
      <c r="C27" s="235"/>
      <c r="D27" s="235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</row>
    <row r="28" spans="1:16" ht="54" customHeight="1">
      <c r="A28" s="138" t="s">
        <v>187</v>
      </c>
      <c r="B28" s="256" t="s">
        <v>226</v>
      </c>
      <c r="C28" s="198"/>
      <c r="D28" s="199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</row>
    <row r="29" spans="1:16" ht="40.5" customHeight="1">
      <c r="A29" s="138"/>
      <c r="B29" s="256" t="s">
        <v>227</v>
      </c>
      <c r="C29" s="198"/>
      <c r="D29" s="199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</row>
    <row r="30" spans="1:16" ht="54" customHeight="1">
      <c r="A30" s="138"/>
      <c r="B30" s="256" t="s">
        <v>228</v>
      </c>
      <c r="C30" s="198"/>
      <c r="D30" s="199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</row>
    <row r="31" spans="1:16" ht="13.5" customHeight="1">
      <c r="A31" s="147"/>
      <c r="B31" s="255" t="s">
        <v>194</v>
      </c>
      <c r="C31" s="235"/>
      <c r="D31" s="23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</row>
    <row r="32" spans="1:16" ht="27.75" customHeight="1">
      <c r="A32" s="146"/>
      <c r="B32" s="242" t="s">
        <v>229</v>
      </c>
      <c r="C32" s="235"/>
      <c r="D32" s="23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</row>
    <row r="33" spans="1:16" ht="26.25" customHeight="1">
      <c r="A33" s="147" t="s">
        <v>183</v>
      </c>
      <c r="B33" s="242" t="s">
        <v>230</v>
      </c>
      <c r="C33" s="235"/>
      <c r="D33" s="23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</row>
    <row r="34" spans="1:16" ht="12" customHeight="1">
      <c r="A34" s="147" t="s">
        <v>183</v>
      </c>
      <c r="B34" s="242" t="s">
        <v>196</v>
      </c>
      <c r="C34" s="235"/>
      <c r="D34" s="23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</row>
    <row r="35" spans="1:16" ht="25.5" customHeight="1">
      <c r="A35" s="147" t="s">
        <v>183</v>
      </c>
      <c r="B35" s="242" t="s">
        <v>197</v>
      </c>
      <c r="C35" s="235"/>
      <c r="D35" s="23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</row>
    <row r="36" spans="1:16" ht="14.25" customHeight="1">
      <c r="A36" s="147" t="s">
        <v>183</v>
      </c>
      <c r="B36" s="242" t="s">
        <v>198</v>
      </c>
      <c r="C36" s="235"/>
      <c r="D36" s="23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</row>
    <row r="37" spans="1:16" ht="27" customHeight="1">
      <c r="A37" s="147" t="s">
        <v>183</v>
      </c>
      <c r="B37" s="256" t="s">
        <v>199</v>
      </c>
      <c r="C37" s="198"/>
      <c r="D37" s="199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</row>
    <row r="38" spans="1:16" ht="26.25" customHeight="1">
      <c r="A38" s="147" t="s">
        <v>183</v>
      </c>
      <c r="B38" s="242" t="s">
        <v>200</v>
      </c>
      <c r="C38" s="235"/>
      <c r="D38" s="23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</row>
    <row r="39" spans="1:16" ht="12.75" customHeight="1">
      <c r="A39" s="147" t="s">
        <v>183</v>
      </c>
      <c r="B39" s="258" t="s">
        <v>231</v>
      </c>
      <c r="C39" s="235"/>
      <c r="D39" s="23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</row>
    <row r="40" spans="1:16" ht="15" customHeight="1">
      <c r="A40" s="147" t="s">
        <v>183</v>
      </c>
      <c r="B40" s="258" t="s">
        <v>201</v>
      </c>
      <c r="C40" s="235"/>
      <c r="D40" s="23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</row>
    <row r="41" spans="1:16" ht="15" customHeight="1">
      <c r="A41" s="147" t="s">
        <v>183</v>
      </c>
      <c r="B41" s="258" t="s">
        <v>202</v>
      </c>
      <c r="C41" s="235"/>
      <c r="D41" s="23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</row>
    <row r="42" spans="1:16" ht="26.25" customHeight="1">
      <c r="A42" s="147" t="s">
        <v>183</v>
      </c>
      <c r="B42" s="258" t="s">
        <v>232</v>
      </c>
      <c r="C42" s="235"/>
      <c r="D42" s="23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</row>
    <row r="43" spans="1:16" ht="78.75" customHeight="1">
      <c r="A43" s="147" t="s">
        <v>183</v>
      </c>
      <c r="B43" s="258" t="s">
        <v>233</v>
      </c>
      <c r="C43" s="235"/>
      <c r="D43" s="23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</row>
    <row r="44" spans="1:16" ht="12.75" customHeight="1">
      <c r="A44" s="147" t="s">
        <v>183</v>
      </c>
      <c r="B44" s="258" t="s">
        <v>234</v>
      </c>
      <c r="C44" s="235"/>
      <c r="D44" s="23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</row>
    <row r="45" spans="1:16" ht="51" customHeight="1">
      <c r="A45" s="148"/>
      <c r="B45" s="259" t="s">
        <v>235</v>
      </c>
      <c r="C45" s="235"/>
      <c r="D45" s="23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</row>
    <row r="46" spans="1:16" ht="63.75" customHeight="1">
      <c r="A46" s="148"/>
      <c r="B46" s="242" t="s">
        <v>236</v>
      </c>
      <c r="C46" s="235"/>
      <c r="D46" s="23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</row>
    <row r="47" spans="1:16" ht="27.75" customHeight="1">
      <c r="A47" s="148"/>
      <c r="B47" s="242" t="s">
        <v>204</v>
      </c>
      <c r="C47" s="235"/>
      <c r="D47" s="23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</row>
    <row r="48" spans="1:16" ht="67.5" customHeight="1">
      <c r="A48" s="148"/>
      <c r="B48" s="242" t="s">
        <v>237</v>
      </c>
      <c r="C48" s="235"/>
      <c r="D48" s="23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</row>
    <row r="49" spans="1:16" ht="66" customHeight="1">
      <c r="A49" s="148"/>
      <c r="B49" s="260" t="s">
        <v>238</v>
      </c>
      <c r="C49" s="198"/>
      <c r="D49" s="199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</row>
    <row r="50" spans="1:16" ht="55.5" customHeight="1">
      <c r="A50" s="148"/>
      <c r="B50" s="260" t="s">
        <v>207</v>
      </c>
      <c r="C50" s="198"/>
      <c r="D50" s="199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</row>
    <row r="51" spans="1:16" ht="30" customHeight="1">
      <c r="A51" s="148"/>
      <c r="B51" s="242" t="s">
        <v>208</v>
      </c>
      <c r="C51" s="235"/>
      <c r="D51" s="23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</row>
    <row r="52" spans="1:16" ht="12.75" customHeight="1">
      <c r="A52" s="148"/>
      <c r="B52" s="149" t="s">
        <v>209</v>
      </c>
      <c r="C52" s="149"/>
      <c r="D52" s="149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</row>
    <row r="53" spans="1:16" ht="41.25" customHeight="1">
      <c r="A53" s="148"/>
      <c r="B53" s="250" t="s">
        <v>239</v>
      </c>
      <c r="C53" s="235"/>
      <c r="D53" s="23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</row>
    <row r="54" spans="1:16" ht="13.5" customHeight="1">
      <c r="A54" s="148"/>
      <c r="B54" s="259" t="s">
        <v>210</v>
      </c>
      <c r="C54" s="235"/>
      <c r="D54" s="23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</row>
    <row r="55" spans="1:16" ht="66" customHeight="1">
      <c r="A55" s="148"/>
      <c r="B55" s="260" t="s">
        <v>240</v>
      </c>
      <c r="C55" s="198"/>
      <c r="D55" s="199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</row>
    <row r="56" spans="1:16" ht="41.25" customHeight="1">
      <c r="A56" s="148"/>
      <c r="B56" s="260" t="s">
        <v>241</v>
      </c>
      <c r="C56" s="198"/>
      <c r="D56" s="199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</row>
    <row r="57" spans="1:16" ht="90.75" customHeight="1">
      <c r="A57" s="148"/>
      <c r="B57" s="255" t="s">
        <v>242</v>
      </c>
      <c r="C57" s="235"/>
      <c r="D57" s="23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</row>
    <row r="58" spans="1:16" ht="12.75" customHeight="1">
      <c r="A58" s="125"/>
      <c r="B58" s="150" t="s">
        <v>243</v>
      </c>
      <c r="C58" s="125"/>
      <c r="D58" s="150" t="s">
        <v>211</v>
      </c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</row>
    <row r="59" spans="1:16" ht="12.75" customHeight="1">
      <c r="A59" s="125"/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</row>
    <row r="60" spans="1:16" ht="12.75" customHeight="1">
      <c r="A60" s="125"/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</row>
    <row r="61" spans="1:16" ht="12.75" customHeight="1">
      <c r="A61" s="125"/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</row>
    <row r="62" spans="1:16" ht="12.75" customHeight="1">
      <c r="A62" s="125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</row>
    <row r="63" spans="1:16" ht="12.75" customHeight="1">
      <c r="A63" s="125"/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</row>
    <row r="64" spans="1:16" ht="12.75" customHeight="1">
      <c r="A64" s="125"/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</row>
    <row r="65" spans="1:16" ht="12.75" customHeight="1">
      <c r="A65" s="125"/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</row>
    <row r="66" spans="1:16" ht="12.75" customHeight="1">
      <c r="A66" s="125"/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</row>
    <row r="67" spans="1:16" ht="12.75" customHeight="1">
      <c r="A67" s="125"/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</row>
    <row r="68" spans="1:16" ht="12.75" customHeight="1">
      <c r="A68" s="125"/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</row>
    <row r="69" spans="1:16" ht="12.75" customHeight="1">
      <c r="A69" s="125"/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</row>
    <row r="70" spans="1:16" ht="12.75" customHeight="1">
      <c r="A70" s="125"/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</row>
    <row r="71" spans="1:16" ht="12.75" customHeight="1">
      <c r="A71" s="125"/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</row>
    <row r="72" spans="1:16" ht="12.75" customHeight="1">
      <c r="A72" s="125"/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</row>
    <row r="73" spans="1:16" ht="12.75" customHeight="1">
      <c r="A73" s="125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</row>
    <row r="74" spans="1:16" ht="12.75" customHeight="1">
      <c r="A74" s="125"/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</row>
    <row r="75" spans="1:16" ht="12.75" customHeight="1">
      <c r="A75" s="125"/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</row>
    <row r="76" spans="1:16" ht="12.75" customHeight="1">
      <c r="A76" s="125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</row>
    <row r="77" spans="1:16" ht="12.75" customHeight="1">
      <c r="A77" s="125"/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</row>
    <row r="78" spans="1:16" ht="12.75" customHeight="1">
      <c r="A78" s="125"/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</row>
    <row r="79" spans="1:16" ht="12.75" customHeight="1">
      <c r="A79" s="125"/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</row>
    <row r="80" spans="1:16" ht="12.75" customHeight="1">
      <c r="A80" s="125"/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</row>
    <row r="81" spans="1:16" ht="12.75" customHeight="1">
      <c r="A81" s="125"/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</row>
    <row r="82" spans="1:16" ht="12.75" customHeight="1">
      <c r="A82" s="125"/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</row>
    <row r="83" spans="1:16" ht="12.75" customHeight="1">
      <c r="A83" s="125"/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</row>
    <row r="84" spans="1:16" ht="12.75" customHeight="1">
      <c r="A84" s="125"/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</row>
    <row r="85" spans="1:16" ht="12.75" customHeight="1">
      <c r="A85" s="125"/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</row>
    <row r="86" spans="1:16" ht="12.75" customHeight="1">
      <c r="A86" s="125"/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</row>
    <row r="87" spans="1:16" ht="12.75" customHeight="1">
      <c r="A87" s="125"/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</row>
    <row r="88" spans="1:16" ht="12.75" customHeight="1">
      <c r="A88" s="125"/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</row>
    <row r="89" spans="1:16" ht="12.75" customHeight="1">
      <c r="A89" s="125"/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</row>
    <row r="90" spans="1:16" ht="12.75" customHeight="1">
      <c r="A90" s="125"/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</row>
    <row r="91" spans="1:16" ht="12.75" customHeight="1">
      <c r="A91" s="125"/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</row>
    <row r="92" spans="1:16" ht="12.75" customHeight="1">
      <c r="A92" s="125"/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</row>
    <row r="93" spans="1:16" ht="12.75" customHeight="1">
      <c r="A93" s="125"/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</row>
    <row r="94" spans="1:16" ht="12.75" customHeight="1">
      <c r="A94" s="125"/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</row>
    <row r="95" spans="1:16" ht="12.75" customHeight="1">
      <c r="A95" s="125"/>
      <c r="B95" s="125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</row>
    <row r="96" spans="1:16" ht="12.75" customHeight="1">
      <c r="A96" s="125"/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</row>
    <row r="97" spans="1:16" ht="12.75" customHeight="1">
      <c r="A97" s="125"/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</row>
    <row r="98" spans="1:16" ht="12.75" customHeight="1">
      <c r="A98" s="125"/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</row>
    <row r="99" spans="1:16" ht="12.75" customHeight="1">
      <c r="A99" s="125"/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</row>
    <row r="100" spans="1:16" ht="12.75" customHeight="1">
      <c r="A100" s="125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</row>
  </sheetData>
  <mergeCells count="44">
    <mergeCell ref="B56:D56"/>
    <mergeCell ref="B57:D57"/>
    <mergeCell ref="B49:D49"/>
    <mergeCell ref="B50:D50"/>
    <mergeCell ref="B51:D51"/>
    <mergeCell ref="B53:D53"/>
    <mergeCell ref="B54:D54"/>
    <mergeCell ref="B55:D55"/>
    <mergeCell ref="N24:P24"/>
    <mergeCell ref="K24:M24"/>
    <mergeCell ref="B36:D36"/>
    <mergeCell ref="B48:D48"/>
    <mergeCell ref="B37:D37"/>
    <mergeCell ref="B38:D38"/>
    <mergeCell ref="B39:D39"/>
    <mergeCell ref="B40:D40"/>
    <mergeCell ref="B41:D41"/>
    <mergeCell ref="B47:D47"/>
    <mergeCell ref="B42:D42"/>
    <mergeCell ref="B43:D43"/>
    <mergeCell ref="B44:D44"/>
    <mergeCell ref="B45:D45"/>
    <mergeCell ref="B46:D46"/>
    <mergeCell ref="B29:D29"/>
    <mergeCell ref="E24:G24"/>
    <mergeCell ref="H24:J24"/>
    <mergeCell ref="B35:D35"/>
    <mergeCell ref="B30:D30"/>
    <mergeCell ref="B31:D31"/>
    <mergeCell ref="B32:D32"/>
    <mergeCell ref="B33:D33"/>
    <mergeCell ref="B34:D34"/>
    <mergeCell ref="B15:D15"/>
    <mergeCell ref="B17:D17"/>
    <mergeCell ref="B18:D18"/>
    <mergeCell ref="B19:D19"/>
    <mergeCell ref="B20:D20"/>
    <mergeCell ref="B22:D22"/>
    <mergeCell ref="B26:D26"/>
    <mergeCell ref="B27:D27"/>
    <mergeCell ref="B28:D28"/>
    <mergeCell ref="B21:D21"/>
    <mergeCell ref="B23:D23"/>
    <mergeCell ref="B24:D24"/>
  </mergeCells>
  <conditionalFormatting sqref="B9">
    <cfRule type="expression" dxfId="1" priority="1" stopIfTrue="1">
      <formula>#REF!&gt;0</formula>
    </cfRule>
  </conditionalFormatting>
  <conditionalFormatting sqref="B9">
    <cfRule type="expression" dxfId="0" priority="2" stopIfTrue="1">
      <formula>#REF!&gt;0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СВ</vt:lpstr>
      <vt:lpstr>ПЗ (2)</vt:lpstr>
      <vt:lpstr>ПЗ</vt:lpstr>
      <vt:lpstr>'ПЗ (2)'!Область_печати</vt:lpstr>
      <vt:lpstr>СВ!Область_печати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Сизоненко Людмила Николаевна</dc:creator>
  <cp:lastModifiedBy>admin</cp:lastModifiedBy>
  <cp:lastPrinted>2024-05-03T12:19:31Z</cp:lastPrinted>
  <dcterms:created xsi:type="dcterms:W3CDTF">2006-09-28T05:33:49Z</dcterms:created>
  <dcterms:modified xsi:type="dcterms:W3CDTF">2026-05-27T09:08:51Z</dcterms:modified>
</cp:coreProperties>
</file>